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P:\Youth\Youth Camp 2018\"/>
    </mc:Choice>
  </mc:AlternateContent>
  <bookViews>
    <workbookView xWindow="0" yWindow="0" windowWidth="15600" windowHeight="8196" tabRatio="761"/>
  </bookViews>
  <sheets>
    <sheet name="Church Info, Deposits Balances" sheetId="1" r:id="rId1"/>
    <sheet name="Female Campers" sheetId="2" r:id="rId2"/>
    <sheet name="Male Campers" sheetId="3" r:id="rId3"/>
    <sheet name="Reg Changes" sheetId="4" r:id="rId4"/>
    <sheet name="Binder Requirements" sheetId="5" r:id="rId5"/>
    <sheet name="Camp Check List" sheetId="6" r:id="rId6"/>
  </sheets>
  <definedNames>
    <definedName name="_xlnm.Print_Area" localSheetId="0">'Church Info, Deposits Balances'!$A$1:$M$28</definedName>
    <definedName name="_xlnm.Print_Area" localSheetId="1">'Female Campers'!$A$1:$W$31</definedName>
    <definedName name="_xlnm.Print_Area" localSheetId="2">'Male Campers'!$A$1:$W$31</definedName>
    <definedName name="_xlnm.Print_Area" localSheetId="3">'Reg Changes'!$A$1:$X$33</definedName>
  </definedNames>
  <calcPr calcId="171027"/>
</workbook>
</file>

<file path=xl/calcChain.xml><?xml version="1.0" encoding="utf-8"?>
<calcChain xmlns="http://schemas.openxmlformats.org/spreadsheetml/2006/main">
  <c r="C19" i="1" l="1"/>
  <c r="C18" i="1"/>
  <c r="C14" i="1" l="1"/>
  <c r="C13" i="1"/>
  <c r="D15" i="1" l="1"/>
  <c r="C15" i="1"/>
  <c r="C20" i="1" s="1"/>
  <c r="Q20" i="3"/>
  <c r="Q20" i="2"/>
  <c r="Q22" i="4"/>
  <c r="L33" i="4"/>
  <c r="K33" i="4"/>
  <c r="J33" i="4"/>
  <c r="I33" i="4"/>
  <c r="H33" i="4"/>
  <c r="G33" i="4"/>
  <c r="F33" i="4"/>
  <c r="E33" i="4"/>
  <c r="M33" i="4" s="1"/>
  <c r="D33" i="4"/>
  <c r="R29" i="4"/>
  <c r="Q29" i="4"/>
  <c r="D29" i="4"/>
  <c r="S22" i="4"/>
  <c r="R22" i="4"/>
  <c r="P22" i="4"/>
  <c r="O22" i="4"/>
  <c r="N22" i="4"/>
  <c r="M22" i="4"/>
  <c r="L22" i="4"/>
  <c r="K22" i="4"/>
  <c r="J22" i="4"/>
  <c r="I22" i="4"/>
  <c r="H22" i="4"/>
  <c r="G22" i="4"/>
  <c r="F22" i="4"/>
  <c r="E22" i="4"/>
  <c r="D22" i="4"/>
  <c r="D31" i="4" s="1"/>
  <c r="B15" i="1"/>
  <c r="L31" i="3"/>
  <c r="K31" i="3"/>
  <c r="J31" i="3"/>
  <c r="I31" i="3"/>
  <c r="H31" i="3"/>
  <c r="G31" i="3"/>
  <c r="F31" i="3"/>
  <c r="E31" i="3"/>
  <c r="D31" i="3"/>
  <c r="M31" i="3"/>
  <c r="R27" i="3"/>
  <c r="Q27" i="3"/>
  <c r="W27" i="3"/>
  <c r="D27" i="3"/>
  <c r="S20" i="3"/>
  <c r="R20" i="3"/>
  <c r="P20" i="3"/>
  <c r="O20" i="3"/>
  <c r="N20" i="3"/>
  <c r="M20" i="3"/>
  <c r="L20" i="3"/>
  <c r="K20" i="3"/>
  <c r="J20" i="3"/>
  <c r="I20" i="3"/>
  <c r="H20" i="3"/>
  <c r="G20" i="3"/>
  <c r="F20" i="3"/>
  <c r="E20" i="3"/>
  <c r="D20" i="3"/>
  <c r="L31" i="2"/>
  <c r="J28" i="1" s="1"/>
  <c r="K31" i="2"/>
  <c r="I28" i="1" s="1"/>
  <c r="J31" i="2"/>
  <c r="H28" i="1" s="1"/>
  <c r="I31" i="2"/>
  <c r="G28" i="1" s="1"/>
  <c r="H31" i="2"/>
  <c r="F28" i="1" s="1"/>
  <c r="G31" i="2"/>
  <c r="E28" i="1" s="1"/>
  <c r="F31" i="2"/>
  <c r="D28" i="1" s="1"/>
  <c r="E31" i="2"/>
  <c r="M31" i="2" s="1"/>
  <c r="D31" i="2"/>
  <c r="B28" i="1" s="1"/>
  <c r="D20" i="2"/>
  <c r="S20" i="2"/>
  <c r="W27" i="2" s="1"/>
  <c r="R20" i="2"/>
  <c r="P20" i="2"/>
  <c r="O20" i="2"/>
  <c r="N20" i="2"/>
  <c r="M20" i="2"/>
  <c r="L20" i="2"/>
  <c r="K20" i="2"/>
  <c r="J20" i="2"/>
  <c r="I20" i="2"/>
  <c r="H20" i="2"/>
  <c r="G20" i="2"/>
  <c r="F20" i="2"/>
  <c r="E20" i="2"/>
  <c r="D27" i="2"/>
  <c r="D29" i="2" s="1"/>
  <c r="R27" i="2"/>
  <c r="Q27" i="2"/>
  <c r="D29" i="3" l="1"/>
  <c r="C24" i="1"/>
  <c r="C28" i="1"/>
  <c r="K28" i="1" s="1"/>
  <c r="L30" i="1" s="1"/>
</calcChain>
</file>

<file path=xl/sharedStrings.xml><?xml version="1.0" encoding="utf-8"?>
<sst xmlns="http://schemas.openxmlformats.org/spreadsheetml/2006/main" count="279" uniqueCount="137">
  <si>
    <t>Church Contact NAME</t>
  </si>
  <si>
    <t>EMAIL ADDRESS</t>
  </si>
  <si>
    <t>phone number</t>
  </si>
  <si>
    <t>M</t>
  </si>
  <si>
    <t>dep. Pd</t>
  </si>
  <si>
    <t>bal pd</t>
  </si>
  <si>
    <t>reg. form</t>
  </si>
  <si>
    <t>Comments – add / drop</t>
  </si>
  <si>
    <t>DATE OF CHANGE</t>
  </si>
  <si>
    <t>TOTAL</t>
  </si>
  <si>
    <t>YM</t>
  </si>
  <si>
    <t>YL</t>
  </si>
  <si>
    <t>AS</t>
  </si>
  <si>
    <t>AM</t>
  </si>
  <si>
    <t>AL</t>
  </si>
  <si>
    <t>AXL</t>
  </si>
  <si>
    <t>A2X</t>
  </si>
  <si>
    <t>A3X</t>
  </si>
  <si>
    <t>F</t>
  </si>
  <si>
    <t>bkgrd form</t>
  </si>
  <si>
    <t>test</t>
  </si>
  <si>
    <t>comments</t>
  </si>
  <si>
    <t>A2XL</t>
  </si>
  <si>
    <t>A3XL</t>
  </si>
  <si>
    <t>Church Name &amp; City</t>
  </si>
  <si>
    <t>PHONE # (work, home, and/or cell)</t>
  </si>
  <si>
    <t xml:space="preserve">Make check payable to San Jacinto Baptist Association and mail to P.O. Box 1533, Baytown, TX 77522-1533. </t>
  </si>
  <si>
    <t>Note which camp you are attending on the check. Final payment and original registration forms are due at check-in.</t>
  </si>
  <si>
    <t>M/F</t>
  </si>
  <si>
    <t>Sponsors</t>
  </si>
  <si>
    <t>shirt size</t>
  </si>
  <si>
    <t xml:space="preserve">Total T-shirts </t>
  </si>
  <si>
    <t xml:space="preserve">If final payment is made at camp, make check payable to Lake Tomahawk. </t>
  </si>
  <si>
    <t># of student campers</t>
  </si>
  <si>
    <t># of Adult sponsors</t>
  </si>
  <si>
    <t>Total Campers</t>
  </si>
  <si>
    <t># Campers</t>
  </si>
  <si>
    <t>Deposit Pd</t>
  </si>
  <si>
    <t>Date Pd</t>
  </si>
  <si>
    <t>Deposit summary</t>
  </si>
  <si>
    <t>Balance Due Summary</t>
  </si>
  <si>
    <t>Balance Due</t>
  </si>
  <si>
    <t>Less deposit</t>
  </si>
  <si>
    <t>Less payment</t>
  </si>
  <si>
    <t>TOTAL T-SHIRTS</t>
  </si>
  <si>
    <t>Dep. Pd</t>
  </si>
  <si>
    <t>Bal Pd</t>
  </si>
  <si>
    <t>SPONSOR TOTAL</t>
  </si>
  <si>
    <t>PLEASE MAKE REGISTRATION CHANGES ON THIS PAGE &amp; RESUBMIT (Check spelling of names)</t>
  </si>
  <si>
    <t>NOTE: Check spelling of names</t>
  </si>
  <si>
    <t>Total Female Campers</t>
  </si>
  <si>
    <t>Total Male Campers</t>
  </si>
  <si>
    <t>By each name enter a "1" in the appropriate grade column, software will give total children by grade</t>
  </si>
  <si>
    <t>Money Due</t>
  </si>
  <si>
    <t>Youth Camp is grades 6-12</t>
  </si>
  <si>
    <t>reg form</t>
  </si>
  <si>
    <t>form of pay</t>
  </si>
  <si>
    <t>By each name enter a "1" in the "F" column &amp; appropriate grade column, software will give total children</t>
  </si>
  <si>
    <t>By each name enter a "1" in the "M" column &amp; appropriate grade column, software will give total children</t>
  </si>
  <si>
    <t>YS</t>
  </si>
  <si>
    <t>Last Name</t>
  </si>
  <si>
    <t>First Name</t>
  </si>
  <si>
    <r>
      <t>1</t>
    </r>
    <r>
      <rPr>
        <b/>
        <vertAlign val="superscript"/>
        <sz val="10"/>
        <rFont val="Times New Roman"/>
        <family val="1"/>
      </rPr>
      <t>st</t>
    </r>
    <r>
      <rPr>
        <b/>
        <sz val="10"/>
        <rFont val="Times New Roman"/>
        <family val="1"/>
      </rPr>
      <t xml:space="preserve"> </t>
    </r>
  </si>
  <si>
    <r>
      <t>2</t>
    </r>
    <r>
      <rPr>
        <b/>
        <vertAlign val="superscript"/>
        <sz val="10"/>
        <rFont val="Times New Roman"/>
        <family val="1"/>
      </rPr>
      <t>nd</t>
    </r>
  </si>
  <si>
    <r>
      <t>3</t>
    </r>
    <r>
      <rPr>
        <b/>
        <vertAlign val="superscript"/>
        <sz val="10"/>
        <rFont val="Times New Roman"/>
        <family val="1"/>
      </rPr>
      <t>rd</t>
    </r>
  </si>
  <si>
    <r>
      <t>4</t>
    </r>
    <r>
      <rPr>
        <b/>
        <vertAlign val="superscript"/>
        <sz val="10"/>
        <rFont val="Times New Roman"/>
        <family val="1"/>
      </rPr>
      <t>th</t>
    </r>
  </si>
  <si>
    <r>
      <t>5</t>
    </r>
    <r>
      <rPr>
        <b/>
        <vertAlign val="superscript"/>
        <sz val="10"/>
        <rFont val="Times New Roman"/>
        <family val="1"/>
      </rPr>
      <t>th</t>
    </r>
  </si>
  <si>
    <r>
      <t>6</t>
    </r>
    <r>
      <rPr>
        <b/>
        <vertAlign val="superscript"/>
        <sz val="10"/>
        <rFont val="Times New Roman"/>
        <family val="1"/>
      </rPr>
      <t>th</t>
    </r>
  </si>
  <si>
    <r>
      <t>7</t>
    </r>
    <r>
      <rPr>
        <b/>
        <vertAlign val="superscript"/>
        <sz val="10"/>
        <rFont val="Times New Roman"/>
        <family val="1"/>
      </rPr>
      <t>th</t>
    </r>
  </si>
  <si>
    <r>
      <t>8</t>
    </r>
    <r>
      <rPr>
        <b/>
        <vertAlign val="superscript"/>
        <sz val="10"/>
        <rFont val="Times New Roman"/>
        <family val="1"/>
      </rPr>
      <t>th</t>
    </r>
  </si>
  <si>
    <r>
      <t>9</t>
    </r>
    <r>
      <rPr>
        <b/>
        <vertAlign val="superscript"/>
        <sz val="10"/>
        <rFont val="Times New Roman"/>
        <family val="1"/>
      </rPr>
      <t>th</t>
    </r>
  </si>
  <si>
    <r>
      <t>10</t>
    </r>
    <r>
      <rPr>
        <b/>
        <vertAlign val="superscript"/>
        <sz val="10"/>
        <rFont val="Times New Roman"/>
        <family val="1"/>
      </rPr>
      <t>th</t>
    </r>
  </si>
  <si>
    <r>
      <t>11</t>
    </r>
    <r>
      <rPr>
        <b/>
        <vertAlign val="superscript"/>
        <sz val="10"/>
        <rFont val="Times New Roman"/>
        <family val="1"/>
      </rPr>
      <t>th</t>
    </r>
  </si>
  <si>
    <r>
      <t>12</t>
    </r>
    <r>
      <rPr>
        <b/>
        <vertAlign val="superscript"/>
        <sz val="10"/>
        <rFont val="Times New Roman"/>
        <family val="1"/>
      </rPr>
      <t>th</t>
    </r>
  </si>
  <si>
    <t>Phone Number</t>
  </si>
  <si>
    <t>By each name enter a "1" in the "M" column, software will give total female sponsors</t>
  </si>
  <si>
    <t>By each name enter a "1" in the "F" column, software will give total female sponsors</t>
  </si>
  <si>
    <t>Total</t>
  </si>
  <si>
    <t>$50 deposit is non-refundable. It is transferable boy to boy or girl to girl but NOT camp to camp</t>
  </si>
  <si>
    <t>Total Checked against other tabs; if 0 then in balance.</t>
  </si>
  <si>
    <t>Girls' Camp Only</t>
  </si>
  <si>
    <t>Boys' Camp Only</t>
  </si>
  <si>
    <t>Preteen Camp Only</t>
  </si>
  <si>
    <t>Girls', Boy's, and Preteen Camps</t>
  </si>
  <si>
    <t>Girls' Camp and Boys' Camp</t>
  </si>
  <si>
    <t>Girls' Camp and Preteen Camp</t>
  </si>
  <si>
    <t>Boys' Camp and Preteen Camp</t>
  </si>
  <si>
    <t>(Youth Camp is grades 6-12)</t>
  </si>
  <si>
    <t>CAMPER TOTAL</t>
  </si>
  <si>
    <t>YOUTH CAMP</t>
  </si>
  <si>
    <t>Camp Attending (Youth ONLY for this registration form)</t>
  </si>
  <si>
    <t>X $50 deposit</t>
  </si>
  <si>
    <t>Non-refundable Deposit $50</t>
  </si>
  <si>
    <t>Youth Camp Account #7012</t>
  </si>
  <si>
    <t>Registration Fee $190 on or before May 11</t>
  </si>
  <si>
    <t>Late Registration Fee $210 May 12 or after</t>
  </si>
  <si>
    <t xml:space="preserve">May 11 or before - Regular fee $190 X </t>
  </si>
  <si>
    <t xml:space="preserve">May 12 or later - Late fee $210 X </t>
  </si>
  <si>
    <t>Early Registration Deadline is May 11</t>
  </si>
  <si>
    <t>Late Registration Begins May 12</t>
  </si>
  <si>
    <t>SHOT Record</t>
  </si>
  <si>
    <t xml:space="preserve">Hello Summer Camp Church Coordinators, </t>
  </si>
  <si>
    <t xml:space="preserve">I hope this finds you all doing well and getting ready for an awesome summer camp.  We are very excited here at Lake Tomahawk and are already in preparations for a great summer season.  We are so looking forward to seeing what God has planned for all who pass through our camp and through your ministry.  </t>
  </si>
  <si>
    <t>So in preparation for a great summer, here are some details and some attachments for your camp:</t>
  </si>
  <si>
    <t>1. The first attachment is the Camp Check List so you can reference what you need to turn in to us when you arrive. This letter gives very detailed information on everything which must be turned in upon arrival.   </t>
  </si>
  <si>
    <t xml:space="preserve">2. Make sure to complete the Student or Adult Registration Medical / Liability Release Forms for each person in your group.  Every person on campus must have this form with all proper signatures filled out with complete information included. All students must also have a shot record included with this form.  </t>
  </si>
  <si>
    <r>
      <t xml:space="preserve">3. Please put your Student Medical Releases and Shot Records together in a three ring binder in </t>
    </r>
    <r>
      <rPr>
        <u/>
        <sz val="14"/>
        <rFont val="Century Gothic"/>
        <family val="2"/>
      </rPr>
      <t>alphabetical order</t>
    </r>
    <r>
      <rPr>
        <sz val="14"/>
        <rFont val="Century Gothic"/>
        <family val="2"/>
      </rPr>
      <t xml:space="preserve">.  Please be sure all Medical Releases have signatures of both student and parent or legal guardian </t>
    </r>
    <r>
      <rPr>
        <u/>
        <sz val="14"/>
        <rFont val="Century Gothic"/>
        <family val="2"/>
      </rPr>
      <t>(If not, there will be a delay in campers’ starting their camp activities)</t>
    </r>
    <r>
      <rPr>
        <sz val="14"/>
        <rFont val="Century Gothic"/>
        <family val="2"/>
      </rPr>
      <t xml:space="preserve">.  </t>
    </r>
    <r>
      <rPr>
        <u/>
        <sz val="14"/>
        <rFont val="Century Gothic"/>
        <family val="2"/>
      </rPr>
      <t>Also you must have a background check on all students who are 18 or older</t>
    </r>
    <r>
      <rPr>
        <sz val="14"/>
        <rFont val="Century Gothic"/>
        <family val="2"/>
      </rPr>
      <t xml:space="preserve">.  </t>
    </r>
  </si>
  <si>
    <t>4. Please put each Adult Medical Release, Child Protection Certificate and Background Check (current year) together and then place them in alphabetical order in the back of binder (behind students).  This makes for a quick reference for our nursing staff to access your student or sponsor’s file in case of emergency.</t>
  </si>
  <si>
    <r>
      <t xml:space="preserve">5. You must use </t>
    </r>
    <r>
      <rPr>
        <u/>
        <sz val="14"/>
        <rFont val="Century Gothic"/>
        <family val="2"/>
      </rPr>
      <t>the Child Protection Certificate</t>
    </r>
    <r>
      <rPr>
        <sz val="14"/>
        <rFont val="Century Gothic"/>
        <family val="2"/>
      </rPr>
      <t xml:space="preserve"> found on the San Jacinto Baptist Association website www.sanjacintobaptist.com for each adult sponsor you are bringing. </t>
    </r>
  </si>
  <si>
    <t>6. On the Church Medication Sheet, list each camper who is taking medication and their medication information. Give us a copy and make sure your sponsors have copies so they can help your campers remember their medications. Make sure to list girls and boys on different sheets since they will be in different dorms. It is very important to get these meds dispensed to each child. </t>
  </si>
  <si>
    <t xml:space="preserve">7. The Camper Medication Form needs to be completed for each camper if they are bringing medication to camp.  All medications must be in their original RX bottles. (Make sure all the medication bags have their form and medications which must be turned in to nurse upon arrival at camp.) The Camp Check List gives specific details for this form also.  </t>
  </si>
  <si>
    <r>
      <t xml:space="preserve">8. Create a cover page which clearly displays your church name, number of students attending and number of adults attending (e.g. First Church, 275 students &amp; 30 adults). This completed binder is due </t>
    </r>
    <r>
      <rPr>
        <u/>
        <sz val="14"/>
        <rFont val="Century Gothic"/>
        <family val="2"/>
      </rPr>
      <t>immediately upon arrival</t>
    </r>
    <r>
      <rPr>
        <sz val="14"/>
        <rFont val="Century Gothic"/>
        <family val="2"/>
      </rPr>
      <t xml:space="preserve"> with all forms properly filled out and with appropriate annual background checks for 2018 for each sponsor. We will not be able to start camp activities until this binder is completely checked and deemed ready by LT staff.  </t>
    </r>
  </si>
  <si>
    <t>If you have any questions, please contact me and I will be glad to help.  We look forward to seeing your group at camp this summer and we are ready to help you in any way. We will also be praying for your group.</t>
  </si>
  <si>
    <t xml:space="preserve">Blessings, </t>
  </si>
  <si>
    <t>Angie Dickens</t>
  </si>
  <si>
    <t>Administrative Assistant/ Reservations</t>
  </si>
  <si>
    <t xml:space="preserve">Lake Tomahawk Christian Retreat Center   </t>
  </si>
  <si>
    <t>www.laketomahawk.org</t>
  </si>
  <si>
    <t>800.522.6720</t>
  </si>
  <si>
    <t>Lake Tomahawk Christian Retreat Center</t>
  </si>
  <si>
    <t>Below is a list of the enclosed paperwork and forms that you will need to get ready for your camp. Some of these forms will need to be returned to the LTCRC office upon arrival of your camp. We want to ensure that you have a safe week and are able to enjoy every moment.</t>
  </si>
  <si>
    <r>
      <t xml:space="preserve">Red numbered items must be turned in to camp office upon your arrival at camp. </t>
    </r>
    <r>
      <rPr>
        <b/>
        <sz val="12"/>
        <rFont val="Arial"/>
        <family val="2"/>
      </rPr>
      <t>(Please note #3 which is a new state requirement.)</t>
    </r>
  </si>
  <si>
    <r>
      <t xml:space="preserve">1. </t>
    </r>
    <r>
      <rPr>
        <b/>
        <u/>
        <sz val="12"/>
        <rFont val="Arial"/>
        <family val="2"/>
      </rPr>
      <t>Contract:</t>
    </r>
    <r>
      <rPr>
        <sz val="12"/>
        <rFont val="Arial"/>
        <family val="2"/>
      </rPr>
      <t xml:space="preserve"> This is your copy for your records.</t>
    </r>
  </si>
  <si>
    <r>
      <rPr>
        <sz val="12"/>
        <color rgb="FFFF0000"/>
        <rFont val="Arial"/>
        <family val="2"/>
      </rPr>
      <t>2.</t>
    </r>
    <r>
      <rPr>
        <sz val="12"/>
        <rFont val="Arial"/>
        <family val="2"/>
      </rPr>
      <t xml:space="preserve"> </t>
    </r>
    <r>
      <rPr>
        <b/>
        <u/>
        <sz val="12"/>
        <rFont val="Arial"/>
        <family val="2"/>
      </rPr>
      <t>Student &amp; Adult Registration Medical/ Liability Release Form:</t>
    </r>
    <r>
      <rPr>
        <b/>
        <sz val="12"/>
        <rFont val="Arial"/>
        <family val="2"/>
      </rPr>
      <t xml:space="preserve"> </t>
    </r>
    <r>
      <rPr>
        <sz val="12"/>
        <rFont val="Arial"/>
        <family val="2"/>
      </rPr>
      <t>Copy and distribute to all prospective attendees including adult sponsors.</t>
    </r>
    <r>
      <rPr>
        <sz val="12"/>
        <color rgb="FFFF0000"/>
        <rFont val="Arial"/>
        <family val="2"/>
      </rPr>
      <t xml:space="preserve"> (These must be turned in to the office upon your arrival at camp.) Please put these in a 3 ring binder in alphabetical order.</t>
    </r>
  </si>
  <si>
    <r>
      <rPr>
        <sz val="12"/>
        <color rgb="FFFF0000"/>
        <rFont val="Arial"/>
        <family val="2"/>
      </rPr>
      <t xml:space="preserve">3. </t>
    </r>
    <r>
      <rPr>
        <b/>
        <u/>
        <sz val="12"/>
        <rFont val="Arial"/>
        <family val="2"/>
      </rPr>
      <t>Student Shot Record:</t>
    </r>
    <r>
      <rPr>
        <sz val="12"/>
        <rFont val="Arial"/>
        <family val="2"/>
      </rPr>
      <t xml:space="preserve"> ALL PERSONS 17 AND UNDER at camp are required to submit a </t>
    </r>
    <r>
      <rPr>
        <u/>
        <sz val="12"/>
        <rFont val="Arial"/>
        <family val="2"/>
      </rPr>
      <t>PRINTED</t>
    </r>
    <r>
      <rPr>
        <sz val="12"/>
        <rFont val="Arial"/>
        <family val="2"/>
      </rPr>
      <t xml:space="preserve"> copy of their shot record.</t>
    </r>
    <r>
      <rPr>
        <sz val="12"/>
        <color rgb="FFFF0000"/>
        <rFont val="Arial"/>
        <family val="2"/>
      </rPr>
      <t xml:space="preserve"> (The shot record must be attached to the back of the medical release and turned in to the office upon your arrival at camp.) Please put these in a 3 ring binder in alphabetical order.</t>
    </r>
  </si>
  <si>
    <r>
      <rPr>
        <sz val="12"/>
        <color rgb="FFFF0000"/>
        <rFont val="Arial"/>
        <family val="2"/>
      </rPr>
      <t>4.</t>
    </r>
    <r>
      <rPr>
        <sz val="12"/>
        <rFont val="Arial"/>
        <family val="2"/>
      </rPr>
      <t xml:space="preserve"> </t>
    </r>
    <r>
      <rPr>
        <b/>
        <u/>
        <sz val="12"/>
        <rFont val="Arial"/>
        <family val="2"/>
      </rPr>
      <t>Background check:</t>
    </r>
    <r>
      <rPr>
        <sz val="12"/>
        <rFont val="Arial"/>
        <family val="2"/>
      </rPr>
      <t xml:space="preserve"> ALL PERSONS 18 AND OLDER at camp (whether they are campers or sponsors) are required to submit a PRINTED copy of results from a national criminal AND national sex offender background check FOR THE CURRENT YEAR. </t>
    </r>
    <r>
      <rPr>
        <sz val="12"/>
        <color rgb="FFFF0000"/>
        <rFont val="Arial"/>
        <family val="2"/>
      </rPr>
      <t>(These background check results must be turned in to the office upon your arrival at camp.) Please put these in a 3 ring binder in alphabetical order.</t>
    </r>
  </si>
  <si>
    <r>
      <rPr>
        <sz val="12"/>
        <color rgb="FFFF0000"/>
        <rFont val="Arial"/>
        <family val="2"/>
      </rPr>
      <t>5.</t>
    </r>
    <r>
      <rPr>
        <sz val="12"/>
        <rFont val="Arial"/>
        <family val="2"/>
      </rPr>
      <t xml:space="preserve"> </t>
    </r>
    <r>
      <rPr>
        <b/>
        <u/>
        <sz val="12"/>
        <rFont val="Arial"/>
        <family val="2"/>
      </rPr>
      <t>Child Protection Training:</t>
    </r>
    <r>
      <rPr>
        <sz val="12"/>
        <rFont val="Arial"/>
        <family val="2"/>
      </rPr>
      <t xml:space="preserve"> Please complete the child protection training at your church and fill out a certificate of completion on ALL adult sponsors. </t>
    </r>
    <r>
      <rPr>
        <sz val="12"/>
        <color rgb="FFFF0000"/>
        <rFont val="Arial"/>
        <family val="2"/>
      </rPr>
      <t>(These certificates must be turned in to the office upon your arrival at LTCRC.) You must use the certificates in this packet.</t>
    </r>
  </si>
  <si>
    <r>
      <rPr>
        <sz val="12"/>
        <color rgb="FFFF0000"/>
        <rFont val="Arial"/>
        <family val="2"/>
      </rPr>
      <t>6.</t>
    </r>
    <r>
      <rPr>
        <sz val="12"/>
        <rFont val="Arial"/>
        <family val="2"/>
      </rPr>
      <t xml:space="preserve"> </t>
    </r>
    <r>
      <rPr>
        <b/>
        <u/>
        <sz val="12"/>
        <rFont val="Arial"/>
        <family val="2"/>
      </rPr>
      <t>Church Medication Contact Sheet:</t>
    </r>
    <r>
      <rPr>
        <sz val="12"/>
        <rFont val="Arial"/>
        <family val="2"/>
      </rPr>
      <t xml:space="preserve"> Please copy and distribute to each church who will be attending with you. Each church must complete this form for the nurse to better serve your campers who take medication while at camp. </t>
    </r>
    <r>
      <rPr>
        <sz val="12"/>
        <color rgb="FFFF0000"/>
        <rFont val="Arial"/>
        <family val="2"/>
      </rPr>
      <t>(These must be turned in to the office upon your arrival at camp.)</t>
    </r>
  </si>
  <si>
    <r>
      <rPr>
        <sz val="12"/>
        <color rgb="FFFF0000"/>
        <rFont val="Arial"/>
        <family val="2"/>
      </rPr>
      <t>7.</t>
    </r>
    <r>
      <rPr>
        <sz val="12"/>
        <rFont val="Arial"/>
        <family val="2"/>
      </rPr>
      <t xml:space="preserve"> </t>
    </r>
    <r>
      <rPr>
        <b/>
        <u/>
        <sz val="12"/>
        <rFont val="Arial"/>
        <family val="2"/>
      </rPr>
      <t>Camper Medication Form:</t>
    </r>
    <r>
      <rPr>
        <sz val="12"/>
        <rFont val="Arial"/>
        <family val="2"/>
      </rPr>
      <t xml:space="preserve"> Please copy and distribute to each church who will be attending with you so they may copy and distribute to each camper (adult and student) who is bringing medication. Each camper (adult and student) who is bringing medication must complete this form and put it along with medication in a zip-lock bag. All medications must be in their original RX bottles. </t>
    </r>
    <r>
      <rPr>
        <sz val="12"/>
        <color rgb="FFFF0000"/>
        <rFont val="Arial"/>
        <family val="2"/>
      </rPr>
      <t>(All these bags with form and medications must be turned in to nurse upon arrival at camp. Please organize bags by church.)</t>
    </r>
  </si>
  <si>
    <r>
      <t xml:space="preserve">8. </t>
    </r>
    <r>
      <rPr>
        <b/>
        <u/>
        <sz val="12"/>
        <rFont val="Arial"/>
        <family val="2"/>
      </rPr>
      <t>LTCRC Policies and Procedures:</t>
    </r>
    <r>
      <rPr>
        <sz val="12"/>
        <rFont val="Arial"/>
        <family val="2"/>
      </rPr>
      <t xml:space="preserve"> Copy and distribute to ALL prospective attendees including adult sponsors.</t>
    </r>
  </si>
  <si>
    <t>9. Notify the LTCRC office of your final estimated numbers 5 days in advance of your arrival. Please pay on arrival at the LTCRC camp office.</t>
  </si>
  <si>
    <t>We look forward to meeting you and are excited about all the wonderful things that you will experience in your camp. Please do not hesitate to contact me if I can help you in any way to get ready for your camp.</t>
  </si>
  <si>
    <t>Administrative Assistant/ Reservations, Lake Tomahawk Christian Retreat Center</t>
  </si>
  <si>
    <t>angie@laketomahawk.org</t>
  </si>
  <si>
    <t>1-800-522-6720</t>
  </si>
  <si>
    <t>2018 Camp Check List</t>
  </si>
  <si>
    <t>NEW REQUIREMENT:  Shot Records must be in Binder for each person age 17 or under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</si>
</sst>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164" formatCode="\$#,##0.00"/>
    <numFmt numFmtId="165" formatCode="\$#,##0.00;[Red]\$#,##0.00"/>
    <numFmt numFmtId="166" formatCode="_(\$* #,##0.00_);_(\$* \(#,##0.00\);_(\$* \-??_);_(@_)"/>
    <numFmt numFmtId="167" formatCode="\$#,##0.00_);[Red]&quot;($&quot;#,##0.00\)"/>
    <numFmt numFmtId="168" formatCode="&quot;$&quot;#,##0.00"/>
    <numFmt numFmtId="169" formatCode="m/d/yy;@"/>
  </numFmts>
  <fonts count="30">
    <font>
      <sz val="10"/>
      <name val="Arial"/>
      <family val="2"/>
    </font>
    <font>
      <b/>
      <u/>
      <sz val="10"/>
      <name val="Arial"/>
      <family val="2"/>
    </font>
    <font>
      <b/>
      <sz val="10"/>
      <name val="Arial"/>
      <family val="2"/>
    </font>
    <font>
      <u/>
      <sz val="10"/>
      <name val="Arial"/>
      <family val="2"/>
    </font>
    <font>
      <sz val="10"/>
      <name val="Arial"/>
      <family val="2"/>
    </font>
    <font>
      <sz val="10"/>
      <name val="Times New Roman"/>
      <family val="1"/>
    </font>
    <font>
      <b/>
      <sz val="10"/>
      <name val="Times New Roman"/>
      <family val="1"/>
    </font>
    <font>
      <b/>
      <u/>
      <sz val="10"/>
      <name val="Times New Roman"/>
      <family val="1"/>
    </font>
    <font>
      <b/>
      <vertAlign val="superscript"/>
      <sz val="10"/>
      <name val="Times New Roman"/>
      <family val="1"/>
    </font>
    <font>
      <u/>
      <sz val="10"/>
      <name val="Times New Roman"/>
      <family val="1"/>
    </font>
    <font>
      <sz val="8"/>
      <name val="Arial"/>
      <family val="2"/>
    </font>
    <font>
      <b/>
      <sz val="14"/>
      <name val="Times New Roman"/>
      <family val="1"/>
    </font>
    <font>
      <u/>
      <sz val="10"/>
      <color theme="10"/>
      <name val="Arial"/>
      <family val="2"/>
    </font>
    <font>
      <sz val="10"/>
      <color rgb="FFC00000"/>
      <name val="Times New Roman"/>
      <family val="1"/>
    </font>
    <font>
      <sz val="14"/>
      <name val="Arial"/>
      <family val="2"/>
    </font>
    <font>
      <u/>
      <sz val="14"/>
      <color theme="10"/>
      <name val="Arial"/>
      <family val="2"/>
    </font>
    <font>
      <b/>
      <sz val="26"/>
      <name val="Arial"/>
      <family val="2"/>
    </font>
    <font>
      <b/>
      <sz val="16"/>
      <name val="Times New Roman"/>
      <family val="1"/>
    </font>
    <font>
      <b/>
      <sz val="18"/>
      <name val="Times New Roman"/>
      <family val="1"/>
    </font>
    <font>
      <sz val="14"/>
      <name val="Century Gothic"/>
      <family val="2"/>
    </font>
    <font>
      <u/>
      <sz val="14"/>
      <name val="Century Gothic"/>
      <family val="2"/>
    </font>
    <font>
      <sz val="18"/>
      <name val="AR BERKLEY"/>
    </font>
    <font>
      <u/>
      <sz val="14"/>
      <name val="Arial"/>
      <family val="2"/>
    </font>
    <font>
      <b/>
      <sz val="12"/>
      <name val="Arial"/>
      <family val="2"/>
    </font>
    <font>
      <sz val="12"/>
      <name val="Arial"/>
      <family val="2"/>
    </font>
    <font>
      <b/>
      <u/>
      <sz val="12"/>
      <name val="Arial"/>
      <family val="2"/>
    </font>
    <font>
      <sz val="12"/>
      <color rgb="FFFF0000"/>
      <name val="Arial"/>
      <family val="2"/>
    </font>
    <font>
      <u/>
      <sz val="12"/>
      <name val="Arial"/>
      <family val="2"/>
    </font>
    <font>
      <u/>
      <sz val="12"/>
      <color theme="10"/>
      <name val="Arial"/>
      <family val="2"/>
    </font>
    <font>
      <b/>
      <u/>
      <sz val="14.5"/>
      <name val="Arial"/>
      <family val="2"/>
    </font>
  </fonts>
  <fills count="10">
    <fill>
      <patternFill patternType="none"/>
    </fill>
    <fill>
      <patternFill patternType="gray125"/>
    </fill>
    <fill>
      <patternFill patternType="solid">
        <fgColor theme="6" tint="0.79998168889431442"/>
        <bgColor indexed="64"/>
      </patternFill>
    </fill>
    <fill>
      <patternFill patternType="solid">
        <fgColor rgb="FFEFE1ED"/>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00"/>
        <bgColor indexed="64"/>
      </patternFill>
    </fill>
  </fills>
  <borders count="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s>
  <cellStyleXfs count="3">
    <xf numFmtId="0" fontId="0" fillId="0" borderId="0"/>
    <xf numFmtId="166" fontId="4" fillId="0" borderId="0" applyFill="0" applyBorder="0" applyAlignment="0" applyProtection="0"/>
    <xf numFmtId="0" fontId="12" fillId="0" borderId="0" applyNumberFormat="0" applyFill="0" applyBorder="0" applyAlignment="0" applyProtection="0">
      <alignment vertical="top"/>
      <protection locked="0"/>
    </xf>
  </cellStyleXfs>
  <cellXfs count="124">
    <xf numFmtId="0" fontId="0" fillId="0" borderId="0" xfId="0"/>
    <xf numFmtId="164" fontId="0" fillId="0" borderId="0" xfId="0" applyNumberFormat="1"/>
    <xf numFmtId="0" fontId="1" fillId="0" borderId="0" xfId="0" applyFont="1"/>
    <xf numFmtId="164" fontId="1" fillId="0" borderId="0" xfId="0" applyNumberFormat="1" applyFont="1"/>
    <xf numFmtId="0" fontId="1" fillId="0" borderId="0" xfId="0" applyFont="1" applyAlignment="1">
      <alignment wrapText="1"/>
    </xf>
    <xf numFmtId="0" fontId="0" fillId="0" borderId="0" xfId="0" applyFont="1"/>
    <xf numFmtId="165" fontId="0" fillId="0" borderId="0" xfId="0" applyNumberFormat="1"/>
    <xf numFmtId="0" fontId="0" fillId="0" borderId="0" xfId="0" applyFont="1" applyFill="1"/>
    <xf numFmtId="0" fontId="2" fillId="0" borderId="0" xfId="0" applyFont="1"/>
    <xf numFmtId="0" fontId="0" fillId="0" borderId="0" xfId="0" applyFont="1" applyAlignment="1">
      <alignment horizontal="center"/>
    </xf>
    <xf numFmtId="0" fontId="0" fillId="0" borderId="0" xfId="0" applyFont="1" applyAlignment="1">
      <alignment horizontal="center" wrapText="1"/>
    </xf>
    <xf numFmtId="0" fontId="2" fillId="0" borderId="1" xfId="0" applyFont="1" applyBorder="1"/>
    <xf numFmtId="0" fontId="2" fillId="0" borderId="2" xfId="0" applyFont="1" applyBorder="1"/>
    <xf numFmtId="0" fontId="2" fillId="0" borderId="2" xfId="0" applyFont="1" applyBorder="1" applyAlignment="1">
      <alignment wrapText="1"/>
    </xf>
    <xf numFmtId="0" fontId="2" fillId="0" borderId="2" xfId="0" applyFont="1" applyBorder="1" applyAlignment="1">
      <alignment horizontal="center"/>
    </xf>
    <xf numFmtId="164" fontId="2" fillId="0" borderId="2" xfId="0" applyNumberFormat="1" applyFont="1" applyBorder="1" applyAlignment="1">
      <alignment horizontal="center"/>
    </xf>
    <xf numFmtId="0" fontId="3" fillId="0" borderId="0" xfId="0" applyFont="1" applyAlignment="1">
      <alignment horizontal="center"/>
    </xf>
    <xf numFmtId="1" fontId="0" fillId="0" borderId="0" xfId="0" applyNumberFormat="1"/>
    <xf numFmtId="0" fontId="1" fillId="0" borderId="2" xfId="0" applyFont="1" applyBorder="1"/>
    <xf numFmtId="169" fontId="1" fillId="0" borderId="0" xfId="0" applyNumberFormat="1" applyFont="1"/>
    <xf numFmtId="0" fontId="0" fillId="0" borderId="2" xfId="0" applyFont="1" applyBorder="1"/>
    <xf numFmtId="0" fontId="3" fillId="0" borderId="0" xfId="0" applyFont="1"/>
    <xf numFmtId="169" fontId="0" fillId="0" borderId="0" xfId="0" applyNumberFormat="1" applyFont="1"/>
    <xf numFmtId="0" fontId="5" fillId="0" borderId="0" xfId="0" applyFont="1"/>
    <xf numFmtId="0" fontId="5" fillId="0" borderId="2" xfId="0" applyFont="1" applyBorder="1"/>
    <xf numFmtId="0" fontId="6" fillId="0" borderId="1" xfId="0" applyFont="1" applyBorder="1"/>
    <xf numFmtId="0" fontId="5" fillId="0" borderId="1" xfId="0" applyFont="1" applyBorder="1"/>
    <xf numFmtId="0" fontId="7" fillId="0" borderId="0" xfId="0" applyFont="1"/>
    <xf numFmtId="164" fontId="7" fillId="0" borderId="0" xfId="0" applyNumberFormat="1" applyFont="1"/>
    <xf numFmtId="0" fontId="6" fillId="0" borderId="0" xfId="0" applyFont="1"/>
    <xf numFmtId="0" fontId="6" fillId="0" borderId="0" xfId="0" applyFont="1" applyAlignment="1">
      <alignment horizontal="center" wrapText="1"/>
    </xf>
    <xf numFmtId="164" fontId="5" fillId="0" borderId="0" xfId="0" applyNumberFormat="1" applyFont="1"/>
    <xf numFmtId="165" fontId="5" fillId="0" borderId="0" xfId="0" applyNumberFormat="1" applyFont="1"/>
    <xf numFmtId="0" fontId="5" fillId="0" borderId="0" xfId="0" applyFont="1" applyFill="1"/>
    <xf numFmtId="0" fontId="6" fillId="0" borderId="3" xfId="0" applyFont="1" applyBorder="1"/>
    <xf numFmtId="0" fontId="5" fillId="0" borderId="3" xfId="0" applyFont="1" applyBorder="1"/>
    <xf numFmtId="0" fontId="6" fillId="0" borderId="0" xfId="0" applyFont="1" applyBorder="1"/>
    <xf numFmtId="0" fontId="5" fillId="0" borderId="0" xfId="0" applyFont="1" applyBorder="1"/>
    <xf numFmtId="0" fontId="7" fillId="0" borderId="0" xfId="0" applyFont="1" applyAlignment="1">
      <alignment horizontal="center" wrapText="1"/>
    </xf>
    <xf numFmtId="0" fontId="6" fillId="0" borderId="2" xfId="0" applyFont="1" applyBorder="1" applyAlignment="1">
      <alignment wrapText="1"/>
    </xf>
    <xf numFmtId="0" fontId="5" fillId="0" borderId="2" xfId="0" applyFont="1" applyBorder="1" applyAlignment="1">
      <alignment wrapText="1"/>
    </xf>
    <xf numFmtId="0" fontId="5" fillId="0" borderId="0" xfId="0" applyFont="1" applyBorder="1" applyAlignment="1">
      <alignment wrapText="1"/>
    </xf>
    <xf numFmtId="164" fontId="5" fillId="0" borderId="0" xfId="0" applyNumberFormat="1" applyFont="1" applyBorder="1"/>
    <xf numFmtId="0" fontId="6" fillId="0" borderId="2" xfId="0" applyFont="1" applyBorder="1" applyAlignment="1">
      <alignment horizontal="center"/>
    </xf>
    <xf numFmtId="0" fontId="6" fillId="0" borderId="2" xfId="0" applyFont="1" applyBorder="1" applyAlignment="1">
      <alignment horizontal="center" wrapText="1"/>
    </xf>
    <xf numFmtId="164" fontId="6" fillId="0" borderId="2" xfId="0" applyNumberFormat="1" applyFont="1" applyBorder="1" applyAlignment="1">
      <alignment horizontal="center" wrapText="1"/>
    </xf>
    <xf numFmtId="0" fontId="5" fillId="0" borderId="0" xfId="0" applyFont="1" applyAlignment="1">
      <alignment wrapText="1"/>
    </xf>
    <xf numFmtId="165" fontId="5" fillId="0" borderId="0" xfId="0" applyNumberFormat="1" applyFont="1" applyBorder="1"/>
    <xf numFmtId="0" fontId="9" fillId="0" borderId="0" xfId="0" applyFont="1" applyBorder="1"/>
    <xf numFmtId="167" fontId="5" fillId="0" borderId="0" xfId="0" applyNumberFormat="1" applyFont="1" applyBorder="1"/>
    <xf numFmtId="0" fontId="6" fillId="0" borderId="2" xfId="0" applyFont="1" applyBorder="1"/>
    <xf numFmtId="168" fontId="5" fillId="0" borderId="0" xfId="0" applyNumberFormat="1" applyFont="1" applyBorder="1"/>
    <xf numFmtId="0" fontId="6" fillId="0" borderId="0" xfId="0" applyFont="1" applyBorder="1" applyAlignment="1">
      <alignment horizontal="center"/>
    </xf>
    <xf numFmtId="0" fontId="6" fillId="0" borderId="0" xfId="0" applyFont="1" applyBorder="1" applyAlignment="1">
      <alignment horizontal="center" wrapText="1"/>
    </xf>
    <xf numFmtId="164" fontId="6" fillId="0" borderId="0" xfId="0" applyNumberFormat="1" applyFont="1" applyBorder="1" applyAlignment="1">
      <alignment horizontal="center"/>
    </xf>
    <xf numFmtId="1" fontId="5" fillId="0" borderId="0" xfId="0" applyNumberFormat="1" applyFont="1" applyBorder="1"/>
    <xf numFmtId="1" fontId="5" fillId="2" borderId="3" xfId="0" applyNumberFormat="1" applyFont="1" applyFill="1" applyBorder="1"/>
    <xf numFmtId="1" fontId="5" fillId="2" borderId="0" xfId="0" applyNumberFormat="1" applyFont="1" applyFill="1" applyBorder="1"/>
    <xf numFmtId="1" fontId="5" fillId="2" borderId="3" xfId="0" applyNumberFormat="1" applyFont="1" applyFill="1" applyBorder="1" applyAlignment="1">
      <alignment wrapText="1"/>
    </xf>
    <xf numFmtId="1" fontId="5" fillId="3" borderId="3" xfId="0" applyNumberFormat="1" applyFont="1" applyFill="1" applyBorder="1"/>
    <xf numFmtId="0" fontId="5" fillId="3" borderId="3" xfId="0" applyFont="1" applyFill="1" applyBorder="1"/>
    <xf numFmtId="0" fontId="5" fillId="3" borderId="3" xfId="0" applyFont="1" applyFill="1" applyBorder="1" applyAlignment="1">
      <alignment wrapText="1"/>
    </xf>
    <xf numFmtId="168" fontId="5" fillId="3" borderId="3" xfId="0" applyNumberFormat="1" applyFont="1" applyFill="1" applyBorder="1"/>
    <xf numFmtId="1" fontId="5" fillId="3" borderId="0" xfId="0" applyNumberFormat="1" applyFont="1" applyFill="1" applyBorder="1"/>
    <xf numFmtId="1" fontId="5" fillId="3" borderId="3" xfId="0" applyNumberFormat="1" applyFont="1" applyFill="1" applyBorder="1" applyAlignment="1">
      <alignment wrapText="1"/>
    </xf>
    <xf numFmtId="1" fontId="9" fillId="2" borderId="3" xfId="0" applyNumberFormat="1" applyFont="1" applyFill="1" applyBorder="1"/>
    <xf numFmtId="1" fontId="9" fillId="3" borderId="3" xfId="0" applyNumberFormat="1" applyFont="1" applyFill="1" applyBorder="1"/>
    <xf numFmtId="169" fontId="1" fillId="0" borderId="2" xfId="0" applyNumberFormat="1" applyFont="1" applyBorder="1"/>
    <xf numFmtId="166" fontId="4" fillId="0" borderId="0" xfId="1"/>
    <xf numFmtId="166" fontId="4" fillId="0" borderId="2" xfId="1" applyBorder="1"/>
    <xf numFmtId="0" fontId="0" fillId="0" borderId="0" xfId="0" applyAlignment="1">
      <alignment horizontal="right"/>
    </xf>
    <xf numFmtId="0" fontId="2" fillId="0" borderId="4" xfId="0" applyFont="1" applyBorder="1" applyAlignment="1">
      <alignment horizontal="right"/>
    </xf>
    <xf numFmtId="0" fontId="13" fillId="0" borderId="0" xfId="0" applyFont="1"/>
    <xf numFmtId="1" fontId="5" fillId="0" borderId="1" xfId="0" applyNumberFormat="1" applyFont="1" applyBorder="1"/>
    <xf numFmtId="1" fontId="5" fillId="0" borderId="1" xfId="0" applyNumberFormat="1" applyFont="1" applyBorder="1" applyAlignment="1">
      <alignment wrapText="1"/>
    </xf>
    <xf numFmtId="3" fontId="5" fillId="0" borderId="1" xfId="0" applyNumberFormat="1" applyFont="1" applyBorder="1"/>
    <xf numFmtId="1" fontId="5" fillId="0" borderId="1" xfId="1" applyNumberFormat="1" applyFont="1" applyFill="1" applyBorder="1" applyAlignment="1" applyProtection="1"/>
    <xf numFmtId="0" fontId="6" fillId="0" borderId="5" xfId="0" applyFont="1" applyBorder="1"/>
    <xf numFmtId="0" fontId="5" fillId="0" borderId="5" xfId="0" applyFont="1" applyBorder="1"/>
    <xf numFmtId="1" fontId="5" fillId="0" borderId="1" xfId="0" applyNumberFormat="1" applyFont="1" applyBorder="1" applyAlignment="1">
      <alignment horizontal="center"/>
    </xf>
    <xf numFmtId="164" fontId="5" fillId="0" borderId="1" xfId="0" applyNumberFormat="1" applyFont="1" applyBorder="1"/>
    <xf numFmtId="1" fontId="5" fillId="4" borderId="3" xfId="0" applyNumberFormat="1" applyFont="1" applyFill="1" applyBorder="1"/>
    <xf numFmtId="1" fontId="9" fillId="4" borderId="3" xfId="0" applyNumberFormat="1" applyFont="1" applyFill="1" applyBorder="1"/>
    <xf numFmtId="1" fontId="5" fillId="4" borderId="0" xfId="0" applyNumberFormat="1" applyFont="1" applyFill="1" applyBorder="1"/>
    <xf numFmtId="1" fontId="5" fillId="4" borderId="3" xfId="0" applyNumberFormat="1" applyFont="1" applyFill="1" applyBorder="1" applyAlignment="1">
      <alignment wrapText="1"/>
    </xf>
    <xf numFmtId="1" fontId="5" fillId="2" borderId="5" xfId="0" applyNumberFormat="1" applyFont="1" applyFill="1" applyBorder="1"/>
    <xf numFmtId="0" fontId="5" fillId="2" borderId="5" xfId="0" applyFont="1" applyFill="1" applyBorder="1"/>
    <xf numFmtId="0" fontId="5" fillId="2" borderId="5" xfId="0" applyFont="1" applyFill="1" applyBorder="1" applyAlignment="1">
      <alignment wrapText="1"/>
    </xf>
    <xf numFmtId="0" fontId="5" fillId="4" borderId="3" xfId="0" applyFont="1" applyFill="1" applyBorder="1"/>
    <xf numFmtId="0" fontId="5" fillId="4" borderId="3" xfId="0" applyFont="1" applyFill="1" applyBorder="1" applyAlignment="1">
      <alignment wrapText="1"/>
    </xf>
    <xf numFmtId="168" fontId="5" fillId="4" borderId="3" xfId="0" applyNumberFormat="1" applyFont="1" applyFill="1" applyBorder="1"/>
    <xf numFmtId="1" fontId="0" fillId="5" borderId="0" xfId="0" applyNumberFormat="1" applyFill="1"/>
    <xf numFmtId="0" fontId="0" fillId="5" borderId="0" xfId="0" applyFill="1"/>
    <xf numFmtId="166" fontId="4" fillId="5" borderId="0" xfId="1" applyFill="1"/>
    <xf numFmtId="0" fontId="0" fillId="5" borderId="0" xfId="0" applyFont="1" applyFill="1"/>
    <xf numFmtId="169" fontId="0" fillId="5" borderId="0" xfId="0" applyNumberFormat="1" applyFill="1"/>
    <xf numFmtId="0" fontId="6" fillId="0" borderId="0" xfId="0" applyFont="1" applyAlignment="1">
      <alignment wrapText="1"/>
    </xf>
    <xf numFmtId="6" fontId="5" fillId="0" borderId="0" xfId="0" applyNumberFormat="1" applyFont="1"/>
    <xf numFmtId="0" fontId="6" fillId="6" borderId="2" xfId="0" applyFont="1" applyFill="1" applyBorder="1" applyAlignment="1">
      <alignment horizontal="center" wrapText="1"/>
    </xf>
    <xf numFmtId="0" fontId="6" fillId="7" borderId="2" xfId="0" applyFont="1" applyFill="1" applyBorder="1" applyAlignment="1">
      <alignment horizontal="center" wrapText="1"/>
    </xf>
    <xf numFmtId="0" fontId="6" fillId="8" borderId="0" xfId="0" applyFont="1" applyFill="1" applyBorder="1" applyAlignment="1">
      <alignment horizontal="center" wrapText="1"/>
    </xf>
    <xf numFmtId="0" fontId="0" fillId="0" borderId="0" xfId="0" applyAlignment="1">
      <alignment horizontal="left"/>
    </xf>
    <xf numFmtId="0" fontId="10" fillId="0" borderId="0" xfId="0" applyFont="1" applyAlignment="1">
      <alignment horizontal="center"/>
    </xf>
    <xf numFmtId="0" fontId="2" fillId="0" borderId="2" xfId="0" applyFont="1" applyBorder="1" applyAlignment="1">
      <alignment horizontal="left" vertical="center" wrapText="1"/>
    </xf>
    <xf numFmtId="0" fontId="14" fillId="0" borderId="1" xfId="0" applyFont="1" applyBorder="1" applyAlignment="1">
      <alignment horizontal="left"/>
    </xf>
    <xf numFmtId="0" fontId="15" fillId="0" borderId="1" xfId="2" applyFont="1" applyBorder="1" applyAlignment="1" applyProtection="1"/>
    <xf numFmtId="0" fontId="16" fillId="5" borderId="2" xfId="0" applyFont="1" applyFill="1" applyBorder="1" applyAlignment="1">
      <alignment horizontal="center" vertical="center"/>
    </xf>
    <xf numFmtId="0" fontId="6" fillId="0" borderId="2" xfId="0" applyFont="1" applyBorder="1" applyAlignment="1">
      <alignment horizontal="center"/>
    </xf>
    <xf numFmtId="1" fontId="11" fillId="3" borderId="3" xfId="0" applyNumberFormat="1" applyFont="1" applyFill="1" applyBorder="1" applyAlignment="1">
      <alignment horizontal="center" vertical="center"/>
    </xf>
    <xf numFmtId="0" fontId="11" fillId="4" borderId="2" xfId="0" applyFont="1" applyFill="1" applyBorder="1" applyAlignment="1">
      <alignment horizontal="center" vertical="center"/>
    </xf>
    <xf numFmtId="0" fontId="18" fillId="2" borderId="2" xfId="0" applyFont="1" applyFill="1" applyBorder="1" applyAlignment="1">
      <alignment horizontal="center" vertical="center"/>
    </xf>
    <xf numFmtId="0" fontId="17" fillId="0" borderId="1" xfId="0" applyFont="1" applyBorder="1" applyAlignment="1">
      <alignment horizontal="left"/>
    </xf>
    <xf numFmtId="0" fontId="19" fillId="0" borderId="0" xfId="0" applyFont="1" applyAlignment="1">
      <alignment vertical="center" wrapText="1"/>
    </xf>
    <xf numFmtId="0" fontId="19" fillId="0" borderId="0" xfId="0" applyFont="1" applyAlignment="1">
      <alignment horizontal="left" vertical="center" wrapText="1"/>
    </xf>
    <xf numFmtId="0" fontId="21" fillId="0" borderId="0" xfId="0" applyFont="1" applyAlignment="1">
      <alignment vertical="center" wrapText="1"/>
    </xf>
    <xf numFmtId="0" fontId="22" fillId="0" borderId="0" xfId="2" applyFont="1" applyAlignment="1" applyProtection="1">
      <alignment vertical="center" wrapText="1"/>
    </xf>
    <xf numFmtId="0" fontId="0" fillId="0" borderId="0" xfId="0" applyFont="1" applyAlignment="1">
      <alignment wrapText="1"/>
    </xf>
    <xf numFmtId="0" fontId="23" fillId="0" borderId="0" xfId="0" applyFont="1" applyAlignment="1">
      <alignment horizontal="center" wrapText="1"/>
    </xf>
    <xf numFmtId="0" fontId="24" fillId="0" borderId="0" xfId="0" applyFont="1"/>
    <xf numFmtId="0" fontId="24" fillId="0" borderId="0" xfId="0" applyFont="1" applyAlignment="1">
      <alignment horizontal="center" wrapText="1"/>
    </xf>
    <xf numFmtId="0" fontId="24" fillId="0" borderId="0" xfId="0" applyFont="1" applyAlignment="1">
      <alignment wrapText="1"/>
    </xf>
    <xf numFmtId="0" fontId="23" fillId="0" borderId="0" xfId="0" applyFont="1" applyAlignment="1">
      <alignment wrapText="1"/>
    </xf>
    <xf numFmtId="0" fontId="28" fillId="0" borderId="0" xfId="2" applyFont="1" applyAlignment="1" applyProtection="1">
      <alignment wrapText="1"/>
    </xf>
    <xf numFmtId="0" fontId="29" fillId="9" borderId="0" xfId="0" applyFont="1" applyFill="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4</xdr:row>
      <xdr:rowOff>53340</xdr:rowOff>
    </xdr:from>
    <xdr:to>
      <xdr:col>12</xdr:col>
      <xdr:colOff>634599</xdr:colOff>
      <xdr:row>12</xdr:row>
      <xdr:rowOff>182880</xdr:rowOff>
    </xdr:to>
    <xdr:pic>
      <xdr:nvPicPr>
        <xdr:cNvPr id="3" name="Picture 2">
          <a:extLst>
            <a:ext uri="{FF2B5EF4-FFF2-40B4-BE49-F238E27FC236}">
              <a16:creationId xmlns:a16="http://schemas.microsoft.com/office/drawing/2014/main" id="{DA9C6F4C-0D34-43AB-881C-2ACF08CAA2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83680" y="1493520"/>
          <a:ext cx="2684379" cy="19126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laketomahawk.org/"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angie@laketomahawk.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6"/>
  <sheetViews>
    <sheetView tabSelected="1" zoomScaleNormal="100" workbookViewId="0">
      <selection sqref="A1:B1"/>
    </sheetView>
  </sheetViews>
  <sheetFormatPr defaultRowHeight="13.2"/>
  <cols>
    <col min="1" max="1" width="33.21875" customWidth="1"/>
    <col min="2" max="2" width="13.5546875" customWidth="1"/>
    <col min="3" max="3" width="11.77734375" customWidth="1"/>
    <col min="4" max="4" width="10.21875" bestFit="1" customWidth="1"/>
    <col min="5" max="5" width="7.44140625" customWidth="1"/>
    <col min="6" max="6" width="6.21875" customWidth="1"/>
    <col min="7" max="7" width="6.21875" style="1" customWidth="1"/>
    <col min="8" max="8" width="6.21875" customWidth="1"/>
    <col min="9" max="9" width="8" customWidth="1"/>
    <col min="10" max="10" width="6.21875" customWidth="1"/>
    <col min="11" max="11" width="11.77734375" customWidth="1"/>
    <col min="12" max="12" width="5" customWidth="1"/>
    <col min="13" max="13" width="10" customWidth="1"/>
    <col min="14" max="14" width="10.44140625" customWidth="1"/>
    <col min="15" max="15" width="6.77734375" customWidth="1"/>
    <col min="16" max="16" width="5.21875" customWidth="1"/>
    <col min="17" max="17" width="5.44140625" customWidth="1"/>
    <col min="18" max="18" width="5.21875" customWidth="1"/>
    <col min="19" max="19" width="5.44140625" customWidth="1"/>
    <col min="20" max="20" width="29" bestFit="1" customWidth="1"/>
    <col min="21" max="21" width="6.21875" customWidth="1"/>
    <col min="22" max="22" width="7.77734375" customWidth="1"/>
    <col min="23" max="23" width="5.77734375" customWidth="1"/>
    <col min="24" max="24" width="5.5546875" customWidth="1"/>
    <col min="25" max="25" width="6.21875" customWidth="1"/>
    <col min="26" max="26" width="6.77734375" customWidth="1"/>
  </cols>
  <sheetData>
    <row r="1" spans="1:27" ht="39" customHeight="1">
      <c r="A1" s="103" t="s">
        <v>90</v>
      </c>
      <c r="B1" s="103"/>
      <c r="C1" s="106" t="s">
        <v>89</v>
      </c>
      <c r="D1" s="106"/>
      <c r="E1" s="106"/>
      <c r="F1" s="106"/>
      <c r="G1" s="106"/>
      <c r="H1" s="106"/>
      <c r="I1" s="101" t="s">
        <v>87</v>
      </c>
      <c r="J1" s="101"/>
      <c r="K1" s="101"/>
      <c r="L1" s="101"/>
      <c r="M1" s="101"/>
      <c r="O1" t="s">
        <v>93</v>
      </c>
    </row>
    <row r="2" spans="1:27" ht="23.25" customHeight="1">
      <c r="A2" s="11" t="s">
        <v>24</v>
      </c>
      <c r="B2" s="104"/>
      <c r="C2" s="104"/>
      <c r="D2" s="104"/>
      <c r="E2" s="104"/>
      <c r="F2" s="104"/>
      <c r="G2" s="104"/>
      <c r="H2" s="104"/>
      <c r="I2" s="101" t="s">
        <v>92</v>
      </c>
      <c r="J2" s="101"/>
      <c r="K2" s="101"/>
      <c r="L2" s="101"/>
      <c r="M2" s="101"/>
      <c r="W2" s="2"/>
      <c r="X2" s="2"/>
      <c r="Y2" s="2"/>
      <c r="Z2" s="2"/>
      <c r="AA2" s="2"/>
    </row>
    <row r="3" spans="1:27" ht="23.25" customHeight="1">
      <c r="A3" s="11" t="s">
        <v>0</v>
      </c>
      <c r="B3" s="104"/>
      <c r="C3" s="104"/>
      <c r="D3" s="104"/>
      <c r="E3" s="104"/>
      <c r="F3" s="104"/>
      <c r="G3" s="104"/>
      <c r="H3" s="104"/>
      <c r="I3" s="101" t="s">
        <v>94</v>
      </c>
      <c r="J3" s="101"/>
      <c r="K3" s="101"/>
      <c r="L3" s="101"/>
      <c r="M3" s="101"/>
      <c r="W3" s="2"/>
      <c r="X3" s="2"/>
      <c r="Y3" s="2"/>
      <c r="Z3" s="2"/>
      <c r="AA3" s="2"/>
    </row>
    <row r="4" spans="1:27" ht="29.25" customHeight="1">
      <c r="A4" s="13" t="s">
        <v>25</v>
      </c>
      <c r="B4" s="104"/>
      <c r="C4" s="104"/>
      <c r="D4" s="104"/>
      <c r="E4" s="104"/>
      <c r="F4" s="104"/>
      <c r="G4" s="104"/>
      <c r="H4" s="104"/>
      <c r="I4" s="101" t="s">
        <v>95</v>
      </c>
      <c r="J4" s="101"/>
      <c r="K4" s="101"/>
      <c r="L4" s="101"/>
      <c r="M4" s="101"/>
      <c r="W4" s="2"/>
      <c r="X4" s="2"/>
      <c r="Y4" s="2"/>
      <c r="Z4" s="2"/>
      <c r="AA4" s="2"/>
    </row>
    <row r="5" spans="1:27" ht="23.25" customHeight="1">
      <c r="A5" s="12" t="s">
        <v>1</v>
      </c>
      <c r="B5" s="105"/>
      <c r="C5" s="105"/>
      <c r="D5" s="105"/>
      <c r="E5" s="105"/>
      <c r="F5" s="105"/>
      <c r="G5" s="105"/>
      <c r="H5" s="105"/>
      <c r="I5" s="2"/>
      <c r="J5" s="2"/>
      <c r="K5" s="2"/>
      <c r="L5" s="2"/>
      <c r="W5" s="2"/>
      <c r="X5" s="2"/>
      <c r="Y5" s="2"/>
      <c r="Z5" s="2"/>
      <c r="AA5" s="2"/>
    </row>
    <row r="6" spans="1:27" ht="15.75" customHeight="1">
      <c r="A6" s="2"/>
      <c r="B6" s="2"/>
      <c r="C6" s="2"/>
      <c r="D6" s="2"/>
      <c r="E6" s="2"/>
      <c r="F6" s="2"/>
      <c r="G6" s="3"/>
      <c r="H6" s="2"/>
      <c r="I6" s="4"/>
      <c r="J6" s="4"/>
      <c r="K6" s="2"/>
      <c r="L6" s="2"/>
      <c r="W6" s="2"/>
      <c r="X6" s="2"/>
      <c r="Y6" s="2"/>
      <c r="Z6" s="2"/>
      <c r="AA6" s="2"/>
    </row>
    <row r="7" spans="1:27" ht="15.75" customHeight="1">
      <c r="A7" t="s">
        <v>78</v>
      </c>
      <c r="B7" s="2"/>
      <c r="C7" s="2"/>
      <c r="D7" s="2"/>
      <c r="E7" s="2"/>
      <c r="F7" s="2"/>
      <c r="G7" s="3"/>
      <c r="H7" s="2"/>
      <c r="I7" s="4"/>
      <c r="J7" s="4"/>
      <c r="K7" s="2"/>
      <c r="L7" s="2"/>
      <c r="W7" s="2"/>
      <c r="X7" s="2"/>
      <c r="Y7" s="2"/>
      <c r="Z7" s="2"/>
      <c r="AA7" s="2"/>
    </row>
    <row r="8" spans="1:27" ht="15.75" customHeight="1">
      <c r="A8" t="s">
        <v>26</v>
      </c>
      <c r="B8" s="2"/>
      <c r="C8" s="2"/>
      <c r="D8" s="2"/>
      <c r="E8" s="2"/>
      <c r="F8" s="2"/>
      <c r="G8" s="3"/>
      <c r="H8" s="2"/>
      <c r="I8" s="4"/>
      <c r="J8" s="4"/>
      <c r="K8" s="2"/>
      <c r="L8" s="2"/>
      <c r="W8" s="2"/>
      <c r="X8" s="2"/>
      <c r="Y8" s="2"/>
      <c r="Z8" s="2"/>
      <c r="AA8" s="2"/>
    </row>
    <row r="9" spans="1:27" ht="15.75" customHeight="1">
      <c r="A9" t="s">
        <v>27</v>
      </c>
      <c r="B9" s="2"/>
      <c r="C9" s="2"/>
      <c r="D9" s="2"/>
      <c r="E9" s="2"/>
      <c r="F9" s="2"/>
      <c r="G9" s="3"/>
      <c r="H9" s="2"/>
      <c r="I9" s="4"/>
      <c r="J9" s="4"/>
      <c r="K9" s="2"/>
      <c r="L9" s="2"/>
      <c r="W9" s="2"/>
      <c r="X9" s="2"/>
      <c r="Y9" s="2"/>
      <c r="Z9" s="2"/>
      <c r="AA9" s="2"/>
    </row>
    <row r="10" spans="1:27" ht="15.75" customHeight="1">
      <c r="A10" t="s">
        <v>32</v>
      </c>
      <c r="B10" s="2"/>
      <c r="C10" s="2"/>
      <c r="D10" s="2"/>
      <c r="E10" s="2"/>
      <c r="F10" s="2"/>
      <c r="G10" s="3"/>
      <c r="H10" s="2"/>
      <c r="I10" s="4"/>
      <c r="J10" s="4"/>
      <c r="L10" s="2"/>
      <c r="W10" s="2"/>
      <c r="X10" s="2"/>
      <c r="Y10" s="2"/>
      <c r="Z10" s="2"/>
      <c r="AA10" s="2"/>
    </row>
    <row r="11" spans="1:27" ht="15" customHeight="1">
      <c r="B11" s="2"/>
      <c r="C11" s="2"/>
      <c r="D11" s="2"/>
      <c r="E11" s="2"/>
      <c r="F11" s="2"/>
      <c r="G11" s="3"/>
      <c r="H11" s="2"/>
      <c r="I11" s="4"/>
      <c r="J11" s="4"/>
      <c r="K11" s="2"/>
      <c r="L11" s="2"/>
      <c r="W11" s="2"/>
      <c r="X11" s="2"/>
      <c r="Y11" s="2"/>
      <c r="Z11" s="2"/>
      <c r="AA11" s="2"/>
    </row>
    <row r="12" spans="1:27" ht="24.75" customHeight="1">
      <c r="A12" s="70" t="s">
        <v>39</v>
      </c>
      <c r="B12" s="9" t="s">
        <v>36</v>
      </c>
      <c r="C12" t="s">
        <v>91</v>
      </c>
      <c r="D12" s="10" t="s">
        <v>37</v>
      </c>
      <c r="E12" s="10" t="s">
        <v>38</v>
      </c>
      <c r="F12" s="2"/>
      <c r="G12" s="3"/>
      <c r="H12" s="2"/>
      <c r="I12" s="4"/>
      <c r="J12" s="4"/>
      <c r="K12" s="2"/>
      <c r="L12" s="2"/>
      <c r="W12" s="2"/>
      <c r="X12" s="2"/>
      <c r="Y12" s="2"/>
      <c r="Z12" s="2"/>
      <c r="AA12" s="2"/>
    </row>
    <row r="13" spans="1:27" ht="15.75" customHeight="1">
      <c r="A13" s="70" t="s">
        <v>33</v>
      </c>
      <c r="B13" s="5"/>
      <c r="C13" s="68">
        <f>B13*50</f>
        <v>0</v>
      </c>
      <c r="D13" s="68">
        <v>0</v>
      </c>
      <c r="E13" s="19"/>
      <c r="F13" s="2"/>
      <c r="G13" s="3"/>
      <c r="H13" s="2"/>
      <c r="I13" s="4"/>
      <c r="J13" s="4"/>
      <c r="K13" s="2"/>
      <c r="L13" s="2"/>
      <c r="W13" s="2"/>
      <c r="X13" s="2"/>
      <c r="Y13" s="2"/>
      <c r="Z13" s="2"/>
      <c r="AA13" s="2"/>
    </row>
    <row r="14" spans="1:27" ht="15.75" customHeight="1">
      <c r="A14" s="70" t="s">
        <v>34</v>
      </c>
      <c r="B14" s="20"/>
      <c r="C14" s="69">
        <f>B14*50</f>
        <v>0</v>
      </c>
      <c r="D14" s="69">
        <v>0</v>
      </c>
      <c r="E14" s="67"/>
      <c r="F14" s="2"/>
      <c r="G14" s="3"/>
      <c r="H14" s="2"/>
      <c r="I14" s="4"/>
      <c r="J14" s="4"/>
      <c r="K14" s="2"/>
      <c r="L14" s="2"/>
      <c r="W14" s="2"/>
      <c r="X14" s="2"/>
      <c r="Y14" s="2"/>
      <c r="Z14" s="2"/>
      <c r="AA14" s="2"/>
    </row>
    <row r="15" spans="1:27" ht="15.75" customHeight="1">
      <c r="A15" s="70" t="s">
        <v>35</v>
      </c>
      <c r="B15" s="94">
        <f>SUM(B13+B14)</f>
        <v>0</v>
      </c>
      <c r="C15" s="93">
        <f>SUM(C13:C14)</f>
        <v>0</v>
      </c>
      <c r="D15" s="93">
        <f>SUM(D13:D14)</f>
        <v>0</v>
      </c>
      <c r="E15" s="95"/>
      <c r="F15" s="2"/>
      <c r="G15" s="3"/>
      <c r="H15" s="2"/>
      <c r="I15" s="123" t="s">
        <v>136</v>
      </c>
      <c r="J15" s="123"/>
      <c r="K15" s="123"/>
      <c r="L15" s="123"/>
      <c r="M15" s="123"/>
      <c r="W15" s="2"/>
      <c r="X15" s="2"/>
      <c r="Y15" s="2"/>
      <c r="Z15" s="2"/>
      <c r="AA15" s="2"/>
    </row>
    <row r="16" spans="1:27" ht="15.75" customHeight="1">
      <c r="A16" s="70"/>
      <c r="B16" s="5"/>
      <c r="D16" s="5"/>
      <c r="E16" s="2"/>
      <c r="F16" s="2"/>
      <c r="G16" s="3"/>
      <c r="H16" s="2"/>
      <c r="I16" s="123"/>
      <c r="J16" s="123"/>
      <c r="K16" s="123"/>
      <c r="L16" s="123"/>
      <c r="M16" s="123"/>
      <c r="W16" s="2"/>
      <c r="X16" s="2"/>
      <c r="Y16" s="2"/>
      <c r="Z16" s="2"/>
      <c r="AA16" s="2"/>
    </row>
    <row r="17" spans="1:29" ht="15.75" customHeight="1">
      <c r="A17" s="70" t="s">
        <v>40</v>
      </c>
      <c r="B17" s="5" t="s">
        <v>35</v>
      </c>
      <c r="C17" t="s">
        <v>53</v>
      </c>
      <c r="D17" s="5" t="s">
        <v>38</v>
      </c>
      <c r="E17" s="2"/>
      <c r="F17" s="2"/>
      <c r="G17" s="3"/>
      <c r="H17" s="2"/>
      <c r="I17" s="123"/>
      <c r="J17" s="123"/>
      <c r="K17" s="123"/>
      <c r="L17" s="123"/>
      <c r="M17" s="123"/>
      <c r="W17" s="2"/>
      <c r="X17" s="2"/>
      <c r="Y17" s="2"/>
      <c r="Z17" s="2"/>
      <c r="AA17" s="2"/>
    </row>
    <row r="18" spans="1:29" ht="15.75" customHeight="1">
      <c r="A18" s="70" t="s">
        <v>96</v>
      </c>
      <c r="B18" s="5"/>
      <c r="C18" s="68">
        <f>B18*190</f>
        <v>0</v>
      </c>
      <c r="D18" s="8"/>
      <c r="E18" s="2"/>
      <c r="F18" s="2"/>
      <c r="G18" s="3"/>
      <c r="H18" s="2"/>
      <c r="I18" s="123"/>
      <c r="J18" s="123"/>
      <c r="K18" s="123"/>
      <c r="L18" s="123"/>
      <c r="M18" s="123"/>
      <c r="W18" s="2"/>
      <c r="X18" s="2"/>
      <c r="Y18" s="2"/>
      <c r="Z18" s="2"/>
      <c r="AA18" s="2"/>
    </row>
    <row r="19" spans="1:29" ht="15.75" customHeight="1">
      <c r="A19" s="70" t="s">
        <v>97</v>
      </c>
      <c r="B19" s="5"/>
      <c r="C19" s="68">
        <f>B19*210</f>
        <v>0</v>
      </c>
      <c r="D19" s="8"/>
      <c r="E19" s="2"/>
      <c r="F19" s="2"/>
      <c r="G19" s="3"/>
      <c r="H19" s="2"/>
      <c r="I19" s="4"/>
      <c r="J19" s="4"/>
      <c r="K19" s="2"/>
      <c r="L19" s="2"/>
      <c r="W19" s="2"/>
      <c r="X19" s="2"/>
      <c r="Y19" s="2"/>
      <c r="Z19" s="2"/>
      <c r="AA19" s="2"/>
    </row>
    <row r="20" spans="1:29" ht="15.75" customHeight="1">
      <c r="A20" s="70" t="s">
        <v>42</v>
      </c>
      <c r="B20" s="2"/>
      <c r="C20" s="68">
        <f>-C15</f>
        <v>0</v>
      </c>
      <c r="D20" s="22"/>
      <c r="E20" s="21"/>
      <c r="F20" s="2"/>
      <c r="G20" s="3"/>
      <c r="H20" s="2"/>
      <c r="I20" s="4"/>
      <c r="J20" s="4"/>
      <c r="K20" s="2"/>
      <c r="L20" s="2"/>
      <c r="W20" s="2"/>
      <c r="X20" s="2"/>
      <c r="Y20" s="2"/>
      <c r="Z20" s="2"/>
      <c r="AA20" s="2"/>
    </row>
    <row r="21" spans="1:29" ht="15.75" customHeight="1">
      <c r="A21" s="70" t="s">
        <v>43</v>
      </c>
      <c r="B21" s="2"/>
      <c r="C21" s="68">
        <v>0</v>
      </c>
      <c r="D21" s="8"/>
      <c r="E21" s="2"/>
      <c r="F21" s="2"/>
      <c r="G21" s="3"/>
      <c r="H21" s="2"/>
      <c r="I21" s="4"/>
      <c r="J21" s="4"/>
      <c r="K21" s="2"/>
      <c r="L21" s="2"/>
      <c r="W21" s="2"/>
      <c r="X21" s="2"/>
      <c r="Y21" s="2"/>
      <c r="Z21" s="2"/>
      <c r="AA21" s="2"/>
    </row>
    <row r="22" spans="1:29" ht="15.75" customHeight="1">
      <c r="A22" s="70" t="s">
        <v>43</v>
      </c>
      <c r="B22" s="2"/>
      <c r="C22" s="68">
        <v>0</v>
      </c>
      <c r="D22" s="2"/>
      <c r="E22" s="2"/>
      <c r="F22" s="2"/>
      <c r="G22" s="3"/>
      <c r="H22" s="2"/>
      <c r="I22" s="4"/>
      <c r="J22" s="4"/>
      <c r="K22" s="2"/>
      <c r="L22" s="2"/>
      <c r="W22" s="2"/>
      <c r="X22" s="2"/>
      <c r="Y22" s="2"/>
      <c r="Z22" s="2"/>
      <c r="AA22" s="2"/>
    </row>
    <row r="23" spans="1:29" ht="15.75" customHeight="1">
      <c r="A23" s="70" t="s">
        <v>43</v>
      </c>
      <c r="B23" s="18"/>
      <c r="C23" s="69">
        <v>0</v>
      </c>
      <c r="D23" s="18"/>
      <c r="E23" s="2"/>
      <c r="F23" s="2"/>
      <c r="G23" s="3"/>
      <c r="H23" s="2"/>
      <c r="I23" s="4"/>
      <c r="J23" s="4"/>
      <c r="K23" s="2"/>
      <c r="L23" s="2"/>
      <c r="W23" s="2"/>
      <c r="X23" s="2"/>
      <c r="Y23" s="2"/>
      <c r="Z23" s="2"/>
      <c r="AA23" s="2"/>
    </row>
    <row r="24" spans="1:29">
      <c r="A24" s="70" t="s">
        <v>41</v>
      </c>
      <c r="B24" s="92"/>
      <c r="C24" s="93">
        <f>SUM(C18:C23)</f>
        <v>0</v>
      </c>
      <c r="D24" s="92"/>
    </row>
    <row r="25" spans="1:29">
      <c r="C25" s="5"/>
    </row>
    <row r="27" spans="1:29">
      <c r="A27" s="16"/>
      <c r="B27" s="14" t="s">
        <v>59</v>
      </c>
      <c r="C27" s="14" t="s">
        <v>10</v>
      </c>
      <c r="D27" s="14" t="s">
        <v>11</v>
      </c>
      <c r="E27" s="14" t="s">
        <v>12</v>
      </c>
      <c r="F27" s="14" t="s">
        <v>13</v>
      </c>
      <c r="G27" s="15" t="s">
        <v>14</v>
      </c>
      <c r="H27" s="14" t="s">
        <v>15</v>
      </c>
      <c r="I27" s="14" t="s">
        <v>16</v>
      </c>
      <c r="J27" s="14" t="s">
        <v>17</v>
      </c>
      <c r="K27" s="14" t="s">
        <v>9</v>
      </c>
    </row>
    <row r="28" spans="1:29">
      <c r="A28" s="71" t="s">
        <v>31</v>
      </c>
      <c r="B28" s="91">
        <f>'Female Campers'!D31+'Male Campers'!D31+'Reg Changes'!D33</f>
        <v>0</v>
      </c>
      <c r="C28" s="91">
        <f>'Female Campers'!E31+'Male Campers'!E31+'Reg Changes'!E33</f>
        <v>0</v>
      </c>
      <c r="D28" s="91">
        <f>'Female Campers'!F31+'Male Campers'!F31+'Reg Changes'!F33</f>
        <v>0</v>
      </c>
      <c r="E28" s="91">
        <f>'Female Campers'!G31+'Male Campers'!G31+'Reg Changes'!G33</f>
        <v>0</v>
      </c>
      <c r="F28" s="91">
        <f>'Female Campers'!H31+'Male Campers'!H31+'Reg Changes'!H33</f>
        <v>0</v>
      </c>
      <c r="G28" s="91">
        <f>'Female Campers'!I31+'Male Campers'!I31+'Reg Changes'!I33</f>
        <v>0</v>
      </c>
      <c r="H28" s="91">
        <f>'Female Campers'!J31+'Male Campers'!J31+'Reg Changes'!J33</f>
        <v>0</v>
      </c>
      <c r="I28" s="91">
        <f>'Female Campers'!K31+'Male Campers'!K31+'Reg Changes'!K33</f>
        <v>0</v>
      </c>
      <c r="J28" s="91">
        <f>'Female Campers'!L31+'Male Campers'!L31+'Reg Changes'!L33</f>
        <v>0</v>
      </c>
      <c r="K28" s="92">
        <f>SUM(B28:J28)</f>
        <v>0</v>
      </c>
    </row>
    <row r="29" spans="1:29" s="2" customFormat="1"/>
    <row r="30" spans="1:29" ht="25.35" customHeight="1">
      <c r="F30" s="102" t="s">
        <v>79</v>
      </c>
      <c r="G30" s="102"/>
      <c r="H30" s="102"/>
      <c r="I30" s="102"/>
      <c r="J30" s="102"/>
      <c r="K30" s="102"/>
      <c r="L30" s="91">
        <f>$K$28-'Female Campers'!$M$31-'Male Campers'!$M$31-'Reg Changes'!$M$33</f>
        <v>0</v>
      </c>
      <c r="Y30" s="2"/>
      <c r="Z30" s="2"/>
      <c r="AA30" s="2"/>
      <c r="AB30" s="2"/>
      <c r="AC30" s="2"/>
    </row>
    <row r="31" spans="1:29">
      <c r="K31" s="17"/>
    </row>
    <row r="38" spans="23:23">
      <c r="W38" s="5"/>
    </row>
    <row r="42" spans="23:23">
      <c r="W42" s="5"/>
    </row>
    <row r="58" s="8" customFormat="1" ht="12.75" customHeight="1"/>
    <row r="78" spans="1:11">
      <c r="A78" s="5"/>
      <c r="H78" s="6"/>
      <c r="K78" s="7"/>
    </row>
    <row r="82" spans="7:7">
      <c r="G82"/>
    </row>
    <row r="83" spans="7:7">
      <c r="G83"/>
    </row>
    <row r="84" spans="7:7">
      <c r="G84"/>
    </row>
    <row r="100" spans="20:20">
      <c r="T100" t="s">
        <v>80</v>
      </c>
    </row>
    <row r="101" spans="20:20">
      <c r="T101" t="s">
        <v>81</v>
      </c>
    </row>
    <row r="102" spans="20:20">
      <c r="T102" t="s">
        <v>82</v>
      </c>
    </row>
    <row r="103" spans="20:20">
      <c r="T103" t="s">
        <v>83</v>
      </c>
    </row>
    <row r="104" spans="20:20">
      <c r="T104" t="s">
        <v>84</v>
      </c>
    </row>
    <row r="105" spans="20:20">
      <c r="T105" t="s">
        <v>85</v>
      </c>
    </row>
    <row r="106" spans="20:20">
      <c r="T106" t="s">
        <v>86</v>
      </c>
    </row>
  </sheetData>
  <mergeCells count="12">
    <mergeCell ref="I2:M2"/>
    <mergeCell ref="I1:M1"/>
    <mergeCell ref="F30:K30"/>
    <mergeCell ref="A1:B1"/>
    <mergeCell ref="B2:H2"/>
    <mergeCell ref="B3:H3"/>
    <mergeCell ref="B4:H4"/>
    <mergeCell ref="B5:H5"/>
    <mergeCell ref="C1:H1"/>
    <mergeCell ref="I3:M3"/>
    <mergeCell ref="I4:M4"/>
    <mergeCell ref="I15:M18"/>
  </mergeCells>
  <printOptions gridLines="1"/>
  <pageMargins left="0.5" right="0.5" top="1" bottom="0.5" header="0.5" footer="0.51180555555555596"/>
  <pageSetup scale="96" firstPageNumber="0" orientation="landscape" r:id="rId1"/>
  <headerFooter alignWithMargins="0">
    <oddHeader>&amp;C&amp;"Arial,Bold"2018 Youth Camp Registration
Lake Tomahawk Christian Retreat Center</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2"/>
  <sheetViews>
    <sheetView zoomScaleNormal="100" workbookViewId="0">
      <selection sqref="A1:B1"/>
    </sheetView>
  </sheetViews>
  <sheetFormatPr defaultColWidth="9.21875" defaultRowHeight="13.2"/>
  <cols>
    <col min="1" max="1" width="15.21875" style="23" customWidth="1"/>
    <col min="2" max="2" width="17" style="23" customWidth="1"/>
    <col min="3" max="3" width="9.77734375" style="23" customWidth="1"/>
    <col min="4" max="5" width="3.77734375" style="23" customWidth="1"/>
    <col min="6" max="6" width="3.21875" style="23" customWidth="1"/>
    <col min="7" max="9" width="3.77734375" style="46" customWidth="1"/>
    <col min="10" max="10" width="4.44140625" style="46" customWidth="1"/>
    <col min="11" max="12" width="4.77734375" style="46" customWidth="1"/>
    <col min="13" max="13" width="5.77734375" style="46" customWidth="1"/>
    <col min="14" max="14" width="5.44140625" style="46" customWidth="1"/>
    <col min="15" max="15" width="6.5546875" style="46" customWidth="1"/>
    <col min="16" max="16" width="4.21875" style="46" customWidth="1"/>
    <col min="17" max="17" width="5.77734375" style="23" customWidth="1"/>
    <col min="18" max="18" width="6.109375" style="31" customWidth="1"/>
    <col min="19" max="19" width="5.77734375" style="23" customWidth="1"/>
    <col min="20" max="20" width="6.44140625" style="23" customWidth="1"/>
    <col min="21" max="21" width="5.21875" style="23" customWidth="1"/>
    <col min="22" max="22" width="7.44140625" style="23" customWidth="1"/>
    <col min="23" max="23" width="15.5546875" style="23" customWidth="1"/>
    <col min="24" max="24" width="8.44140625" style="23" customWidth="1"/>
    <col min="25" max="25" width="17.77734375" style="23" customWidth="1"/>
    <col min="26" max="26" width="7.77734375" style="23" customWidth="1"/>
    <col min="27" max="27" width="6.77734375" style="23" customWidth="1"/>
    <col min="28" max="28" width="5.21875" style="23" customWidth="1"/>
    <col min="29" max="29" width="5.44140625" style="23" customWidth="1"/>
    <col min="30" max="30" width="5.21875" style="23" customWidth="1"/>
    <col min="31" max="31" width="5.44140625" style="23" customWidth="1"/>
    <col min="32" max="32" width="7.21875" style="23" customWidth="1"/>
    <col min="33" max="33" width="6.21875" style="23" customWidth="1"/>
    <col min="34" max="34" width="7.77734375" style="23" customWidth="1"/>
    <col min="35" max="35" width="5.77734375" style="23" customWidth="1"/>
    <col min="36" max="36" width="5.5546875" style="23" customWidth="1"/>
    <col min="37" max="37" width="6.21875" style="23" customWidth="1"/>
    <col min="38" max="38" width="6.77734375" style="23" customWidth="1"/>
    <col min="39" max="16384" width="9.21875" style="23"/>
  </cols>
  <sheetData>
    <row r="1" spans="1:39" ht="38.25" customHeight="1" thickBot="1">
      <c r="A1" s="103" t="s">
        <v>90</v>
      </c>
      <c r="B1" s="103"/>
      <c r="C1" s="108" t="s">
        <v>89</v>
      </c>
      <c r="D1" s="108"/>
      <c r="E1" s="108"/>
      <c r="F1" s="108"/>
      <c r="G1" s="108"/>
      <c r="H1" s="108"/>
      <c r="I1" s="40"/>
      <c r="J1" s="40"/>
      <c r="K1" s="40"/>
      <c r="L1" s="40"/>
      <c r="M1" s="40"/>
      <c r="N1" s="40"/>
      <c r="O1" s="41"/>
      <c r="Q1" s="72" t="s">
        <v>49</v>
      </c>
      <c r="R1" s="42"/>
    </row>
    <row r="2" spans="1:39" ht="18" customHeight="1" thickTop="1">
      <c r="A2" s="25" t="s">
        <v>24</v>
      </c>
      <c r="B2" s="26"/>
      <c r="C2" s="104"/>
      <c r="D2" s="104"/>
      <c r="E2" s="104"/>
      <c r="F2" s="104"/>
      <c r="G2" s="104"/>
      <c r="H2" s="104"/>
      <c r="I2" s="104"/>
      <c r="J2" s="104"/>
      <c r="K2" s="104"/>
      <c r="L2" s="104"/>
      <c r="M2" s="104"/>
      <c r="N2" s="104"/>
      <c r="O2" s="41"/>
      <c r="Q2" s="97">
        <v>190</v>
      </c>
      <c r="R2" s="23" t="s">
        <v>98</v>
      </c>
    </row>
    <row r="3" spans="1:39" ht="18" customHeight="1">
      <c r="A3" s="29" t="s">
        <v>57</v>
      </c>
      <c r="B3" s="37"/>
      <c r="C3" s="37"/>
      <c r="D3" s="37"/>
      <c r="E3" s="37"/>
      <c r="F3" s="41"/>
      <c r="G3" s="41"/>
      <c r="H3" s="41"/>
      <c r="I3" s="41"/>
      <c r="J3" s="41"/>
      <c r="K3" s="41"/>
      <c r="L3" s="41"/>
      <c r="M3" s="41"/>
      <c r="N3" s="41"/>
      <c r="O3" s="41"/>
      <c r="Q3" s="97">
        <v>210</v>
      </c>
      <c r="R3" s="23" t="s">
        <v>99</v>
      </c>
      <c r="S3" s="27"/>
      <c r="T3" s="27"/>
      <c r="U3" s="27"/>
      <c r="V3" s="27"/>
    </row>
    <row r="4" spans="1:39" ht="25.35" customHeight="1">
      <c r="A4" s="43" t="s">
        <v>60</v>
      </c>
      <c r="B4" s="43" t="s">
        <v>61</v>
      </c>
      <c r="C4" s="44" t="s">
        <v>2</v>
      </c>
      <c r="D4" s="43" t="s">
        <v>18</v>
      </c>
      <c r="E4" s="44" t="s">
        <v>62</v>
      </c>
      <c r="F4" s="44" t="s">
        <v>63</v>
      </c>
      <c r="G4" s="44" t="s">
        <v>64</v>
      </c>
      <c r="H4" s="44" t="s">
        <v>65</v>
      </c>
      <c r="I4" s="44" t="s">
        <v>66</v>
      </c>
      <c r="J4" s="44" t="s">
        <v>67</v>
      </c>
      <c r="K4" s="44" t="s">
        <v>68</v>
      </c>
      <c r="L4" s="44" t="s">
        <v>69</v>
      </c>
      <c r="M4" s="44" t="s">
        <v>70</v>
      </c>
      <c r="N4" s="44" t="s">
        <v>71</v>
      </c>
      <c r="O4" s="44" t="s">
        <v>72</v>
      </c>
      <c r="P4" s="44" t="s">
        <v>73</v>
      </c>
      <c r="Q4" s="44" t="s">
        <v>30</v>
      </c>
      <c r="R4" s="45" t="s">
        <v>4</v>
      </c>
      <c r="S4" s="44" t="s">
        <v>5</v>
      </c>
      <c r="T4" s="44" t="s">
        <v>56</v>
      </c>
      <c r="U4" s="44" t="s">
        <v>6</v>
      </c>
      <c r="V4" s="98" t="s">
        <v>100</v>
      </c>
      <c r="W4" s="43" t="s">
        <v>21</v>
      </c>
      <c r="X4" s="27"/>
      <c r="AI4" s="27"/>
      <c r="AJ4" s="27"/>
      <c r="AK4" s="27"/>
      <c r="AL4" s="27"/>
      <c r="AM4" s="27"/>
    </row>
    <row r="5" spans="1:39">
      <c r="A5" s="26"/>
      <c r="B5" s="26"/>
      <c r="C5" s="26"/>
      <c r="D5" s="73"/>
      <c r="E5" s="73"/>
      <c r="F5" s="73"/>
      <c r="G5" s="74"/>
      <c r="H5" s="74"/>
      <c r="I5" s="74"/>
      <c r="J5" s="74"/>
      <c r="K5" s="74"/>
      <c r="L5" s="74"/>
      <c r="M5" s="74"/>
      <c r="N5" s="74"/>
      <c r="O5" s="74"/>
      <c r="P5" s="74"/>
      <c r="Q5" s="26"/>
      <c r="R5" s="75"/>
      <c r="S5" s="73"/>
      <c r="T5" s="26"/>
      <c r="U5" s="26"/>
      <c r="V5" s="26"/>
      <c r="W5" s="26"/>
    </row>
    <row r="6" spans="1:39">
      <c r="A6" s="26"/>
      <c r="B6" s="26"/>
      <c r="C6" s="26"/>
      <c r="D6" s="73"/>
      <c r="E6" s="73"/>
      <c r="F6" s="73"/>
      <c r="G6" s="74"/>
      <c r="H6" s="74"/>
      <c r="I6" s="74"/>
      <c r="J6" s="74"/>
      <c r="K6" s="74"/>
      <c r="L6" s="74"/>
      <c r="M6" s="74"/>
      <c r="N6" s="74"/>
      <c r="O6" s="74"/>
      <c r="P6" s="74"/>
      <c r="Q6" s="26"/>
      <c r="R6" s="75"/>
      <c r="S6" s="73"/>
      <c r="T6" s="26"/>
      <c r="U6" s="26"/>
      <c r="V6" s="26"/>
      <c r="W6" s="26"/>
    </row>
    <row r="7" spans="1:39">
      <c r="A7" s="26"/>
      <c r="B7" s="26"/>
      <c r="C7" s="26"/>
      <c r="D7" s="73"/>
      <c r="E7" s="73"/>
      <c r="F7" s="73"/>
      <c r="G7" s="74"/>
      <c r="H7" s="74"/>
      <c r="I7" s="74"/>
      <c r="J7" s="74"/>
      <c r="K7" s="74"/>
      <c r="L7" s="74"/>
      <c r="M7" s="74"/>
      <c r="N7" s="74"/>
      <c r="O7" s="74"/>
      <c r="P7" s="74"/>
      <c r="Q7" s="26"/>
      <c r="R7" s="75"/>
      <c r="S7" s="73"/>
      <c r="T7" s="26"/>
      <c r="U7" s="26"/>
      <c r="V7" s="26"/>
      <c r="W7" s="26"/>
    </row>
    <row r="8" spans="1:39">
      <c r="A8" s="26"/>
      <c r="B8" s="26"/>
      <c r="C8" s="26"/>
      <c r="D8" s="73"/>
      <c r="E8" s="73"/>
      <c r="F8" s="73"/>
      <c r="G8" s="74"/>
      <c r="H8" s="74"/>
      <c r="I8" s="74"/>
      <c r="J8" s="74"/>
      <c r="K8" s="74"/>
      <c r="L8" s="74"/>
      <c r="M8" s="74"/>
      <c r="N8" s="74"/>
      <c r="O8" s="74"/>
      <c r="P8" s="74"/>
      <c r="Q8" s="26"/>
      <c r="R8" s="75"/>
      <c r="S8" s="73"/>
      <c r="T8" s="26"/>
      <c r="U8" s="26"/>
      <c r="V8" s="26"/>
      <c r="W8" s="26"/>
    </row>
    <row r="9" spans="1:39">
      <c r="A9" s="26"/>
      <c r="B9" s="26"/>
      <c r="C9" s="26"/>
      <c r="D9" s="73"/>
      <c r="E9" s="73"/>
      <c r="F9" s="73"/>
      <c r="G9" s="74"/>
      <c r="H9" s="74"/>
      <c r="I9" s="74"/>
      <c r="J9" s="74"/>
      <c r="K9" s="74"/>
      <c r="L9" s="74"/>
      <c r="M9" s="74"/>
      <c r="N9" s="74"/>
      <c r="O9" s="74"/>
      <c r="P9" s="74"/>
      <c r="Q9" s="26"/>
      <c r="R9" s="75"/>
      <c r="S9" s="76"/>
      <c r="T9" s="26"/>
      <c r="U9" s="26"/>
      <c r="V9" s="26"/>
      <c r="W9" s="26"/>
    </row>
    <row r="10" spans="1:39">
      <c r="A10" s="26"/>
      <c r="B10" s="26"/>
      <c r="C10" s="26"/>
      <c r="D10" s="73"/>
      <c r="E10" s="73"/>
      <c r="F10" s="73"/>
      <c r="G10" s="74"/>
      <c r="H10" s="74"/>
      <c r="I10" s="74"/>
      <c r="J10" s="74"/>
      <c r="K10" s="74"/>
      <c r="L10" s="74"/>
      <c r="M10" s="74"/>
      <c r="N10" s="74"/>
      <c r="O10" s="74"/>
      <c r="P10" s="74"/>
      <c r="Q10" s="26"/>
      <c r="R10" s="75"/>
      <c r="S10" s="73"/>
      <c r="T10" s="26"/>
      <c r="U10" s="26"/>
      <c r="V10" s="26"/>
      <c r="W10" s="26"/>
    </row>
    <row r="11" spans="1:39">
      <c r="A11" s="26"/>
      <c r="B11" s="26"/>
      <c r="C11" s="26"/>
      <c r="D11" s="73"/>
      <c r="E11" s="73"/>
      <c r="F11" s="73"/>
      <c r="G11" s="74"/>
      <c r="H11" s="74"/>
      <c r="I11" s="74"/>
      <c r="J11" s="74"/>
      <c r="K11" s="74"/>
      <c r="L11" s="74"/>
      <c r="M11" s="74"/>
      <c r="N11" s="74"/>
      <c r="O11" s="74"/>
      <c r="P11" s="74"/>
      <c r="Q11" s="26"/>
      <c r="R11" s="75"/>
      <c r="S11" s="73"/>
      <c r="T11" s="26"/>
      <c r="U11" s="26"/>
      <c r="V11" s="26"/>
      <c r="W11" s="26"/>
    </row>
    <row r="12" spans="1:39">
      <c r="A12" s="26"/>
      <c r="B12" s="26"/>
      <c r="C12" s="26"/>
      <c r="D12" s="73"/>
      <c r="E12" s="73"/>
      <c r="F12" s="73"/>
      <c r="G12" s="74"/>
      <c r="H12" s="74"/>
      <c r="I12" s="74"/>
      <c r="J12" s="74"/>
      <c r="K12" s="74"/>
      <c r="L12" s="74"/>
      <c r="M12" s="74"/>
      <c r="N12" s="74"/>
      <c r="O12" s="74"/>
      <c r="P12" s="74"/>
      <c r="Q12" s="26"/>
      <c r="R12" s="75"/>
      <c r="S12" s="73"/>
      <c r="T12" s="26"/>
      <c r="U12" s="26"/>
      <c r="V12" s="26"/>
      <c r="W12" s="26"/>
    </row>
    <row r="13" spans="1:39">
      <c r="A13" s="26"/>
      <c r="B13" s="26"/>
      <c r="C13" s="26"/>
      <c r="D13" s="73"/>
      <c r="E13" s="73"/>
      <c r="F13" s="73"/>
      <c r="G13" s="74"/>
      <c r="H13" s="74"/>
      <c r="I13" s="74"/>
      <c r="J13" s="74"/>
      <c r="K13" s="74"/>
      <c r="L13" s="74"/>
      <c r="M13" s="74"/>
      <c r="N13" s="74"/>
      <c r="O13" s="74"/>
      <c r="P13" s="74"/>
      <c r="Q13" s="26"/>
      <c r="R13" s="75"/>
      <c r="S13" s="73"/>
      <c r="T13" s="26"/>
      <c r="U13" s="26"/>
      <c r="V13" s="26"/>
      <c r="W13" s="26"/>
    </row>
    <row r="14" spans="1:39">
      <c r="A14" s="26"/>
      <c r="B14" s="26"/>
      <c r="C14" s="26"/>
      <c r="D14" s="73"/>
      <c r="E14" s="73"/>
      <c r="F14" s="73"/>
      <c r="G14" s="74"/>
      <c r="H14" s="74"/>
      <c r="I14" s="74"/>
      <c r="J14" s="74"/>
      <c r="K14" s="74"/>
      <c r="L14" s="74"/>
      <c r="M14" s="74"/>
      <c r="N14" s="74"/>
      <c r="O14" s="74"/>
      <c r="P14" s="74"/>
      <c r="Q14" s="26"/>
      <c r="R14" s="75"/>
      <c r="S14" s="73"/>
      <c r="T14" s="26"/>
      <c r="U14" s="26"/>
      <c r="V14" s="26"/>
      <c r="W14" s="26"/>
    </row>
    <row r="15" spans="1:39">
      <c r="A15" s="26"/>
      <c r="B15" s="26"/>
      <c r="C15" s="26"/>
      <c r="D15" s="73"/>
      <c r="E15" s="73"/>
      <c r="F15" s="73"/>
      <c r="G15" s="74"/>
      <c r="H15" s="74"/>
      <c r="I15" s="74"/>
      <c r="J15" s="74"/>
      <c r="K15" s="74"/>
      <c r="L15" s="74"/>
      <c r="M15" s="74"/>
      <c r="N15" s="74"/>
      <c r="O15" s="74"/>
      <c r="P15" s="74"/>
      <c r="Q15" s="26"/>
      <c r="R15" s="75"/>
      <c r="S15" s="73"/>
      <c r="T15" s="26"/>
      <c r="U15" s="26"/>
      <c r="V15" s="26"/>
      <c r="W15" s="26"/>
    </row>
    <row r="16" spans="1:39">
      <c r="A16" s="26"/>
      <c r="B16" s="26"/>
      <c r="C16" s="26"/>
      <c r="D16" s="73"/>
      <c r="E16" s="73"/>
      <c r="F16" s="73"/>
      <c r="G16" s="74"/>
      <c r="H16" s="74"/>
      <c r="I16" s="74"/>
      <c r="J16" s="74"/>
      <c r="K16" s="74"/>
      <c r="L16" s="74"/>
      <c r="M16" s="74"/>
      <c r="N16" s="74"/>
      <c r="O16" s="74"/>
      <c r="P16" s="74"/>
      <c r="Q16" s="26"/>
      <c r="R16" s="75"/>
      <c r="S16" s="73"/>
      <c r="T16" s="26"/>
      <c r="U16" s="26"/>
      <c r="V16" s="26"/>
      <c r="W16" s="26"/>
    </row>
    <row r="17" spans="1:23">
      <c r="A17" s="26"/>
      <c r="B17" s="26"/>
      <c r="C17" s="26"/>
      <c r="D17" s="73"/>
      <c r="E17" s="73"/>
      <c r="F17" s="73"/>
      <c r="G17" s="74"/>
      <c r="H17" s="74"/>
      <c r="I17" s="74"/>
      <c r="J17" s="74"/>
      <c r="K17" s="74"/>
      <c r="L17" s="74"/>
      <c r="M17" s="74"/>
      <c r="N17" s="74"/>
      <c r="O17" s="74"/>
      <c r="P17" s="74"/>
      <c r="Q17" s="26"/>
      <c r="R17" s="75"/>
      <c r="S17" s="73"/>
      <c r="T17" s="26"/>
      <c r="U17" s="26"/>
      <c r="V17" s="26"/>
      <c r="W17" s="26"/>
    </row>
    <row r="18" spans="1:23">
      <c r="A18" s="26"/>
      <c r="B18" s="26"/>
      <c r="C18" s="26"/>
      <c r="D18" s="73"/>
      <c r="E18" s="73"/>
      <c r="F18" s="73"/>
      <c r="G18" s="74"/>
      <c r="H18" s="74"/>
      <c r="I18" s="74"/>
      <c r="J18" s="74"/>
      <c r="K18" s="74"/>
      <c r="L18" s="74"/>
      <c r="M18" s="74"/>
      <c r="N18" s="74"/>
      <c r="O18" s="74"/>
      <c r="P18" s="74"/>
      <c r="Q18" s="26"/>
      <c r="R18" s="75"/>
      <c r="S18" s="73"/>
      <c r="T18" s="26"/>
      <c r="U18" s="26"/>
      <c r="V18" s="26"/>
      <c r="W18" s="26"/>
    </row>
    <row r="19" spans="1:23">
      <c r="A19" s="26"/>
      <c r="B19" s="26"/>
      <c r="C19" s="26"/>
      <c r="D19" s="73"/>
      <c r="E19" s="73"/>
      <c r="F19" s="73"/>
      <c r="G19" s="74"/>
      <c r="H19" s="74"/>
      <c r="I19" s="74"/>
      <c r="J19" s="74"/>
      <c r="K19" s="74"/>
      <c r="L19" s="74"/>
      <c r="M19" s="74"/>
      <c r="N19" s="74"/>
      <c r="O19" s="74"/>
      <c r="P19" s="74"/>
      <c r="Q19" s="26"/>
      <c r="R19" s="75"/>
      <c r="S19" s="73"/>
      <c r="T19" s="26"/>
      <c r="U19" s="26"/>
      <c r="V19" s="26"/>
      <c r="W19" s="26"/>
    </row>
    <row r="20" spans="1:23" ht="13.8" thickBot="1">
      <c r="A20" s="35"/>
      <c r="B20" s="34" t="s">
        <v>88</v>
      </c>
      <c r="C20" s="35"/>
      <c r="D20" s="59">
        <f>SUM(E5:P19)</f>
        <v>0</v>
      </c>
      <c r="E20" s="59">
        <f t="shared" ref="E20:P20" si="0">SUM(E5:E19)</f>
        <v>0</v>
      </c>
      <c r="F20" s="59">
        <f t="shared" si="0"/>
        <v>0</v>
      </c>
      <c r="G20" s="59">
        <f t="shared" si="0"/>
        <v>0</v>
      </c>
      <c r="H20" s="59">
        <f t="shared" si="0"/>
        <v>0</v>
      </c>
      <c r="I20" s="59">
        <f t="shared" si="0"/>
        <v>0</v>
      </c>
      <c r="J20" s="59">
        <f t="shared" si="0"/>
        <v>0</v>
      </c>
      <c r="K20" s="59">
        <f t="shared" si="0"/>
        <v>0</v>
      </c>
      <c r="L20" s="59">
        <f t="shared" si="0"/>
        <v>0</v>
      </c>
      <c r="M20" s="59">
        <f t="shared" si="0"/>
        <v>0</v>
      </c>
      <c r="N20" s="59">
        <f t="shared" si="0"/>
        <v>0</v>
      </c>
      <c r="O20" s="59">
        <f t="shared" si="0"/>
        <v>0</v>
      </c>
      <c r="P20" s="59">
        <f t="shared" si="0"/>
        <v>0</v>
      </c>
      <c r="Q20" s="59">
        <f>SUM(Q5:Q19)</f>
        <v>0</v>
      </c>
      <c r="R20" s="59">
        <f>SUM(R5:R19)</f>
        <v>0</v>
      </c>
      <c r="S20" s="59">
        <f>SUM(S5:S19)</f>
        <v>0</v>
      </c>
      <c r="T20" s="66"/>
      <c r="U20" s="66"/>
      <c r="V20" s="66"/>
      <c r="W20" s="59"/>
    </row>
    <row r="21" spans="1:23" ht="13.8" thickTop="1"/>
    <row r="22" spans="1:23">
      <c r="A22" s="107" t="s">
        <v>29</v>
      </c>
      <c r="B22" s="107"/>
      <c r="C22" s="36" t="s">
        <v>76</v>
      </c>
    </row>
    <row r="23" spans="1:23" s="29" customFormat="1" ht="36" customHeight="1">
      <c r="A23" s="43" t="s">
        <v>60</v>
      </c>
      <c r="B23" s="43" t="s">
        <v>61</v>
      </c>
      <c r="C23" s="44" t="s">
        <v>74</v>
      </c>
      <c r="D23" s="43" t="s">
        <v>18</v>
      </c>
      <c r="E23" s="50"/>
      <c r="F23" s="50"/>
      <c r="G23" s="50"/>
      <c r="H23" s="50"/>
      <c r="I23" s="50"/>
      <c r="J23" s="50"/>
      <c r="K23" s="50"/>
      <c r="L23" s="50"/>
      <c r="M23" s="44" t="s">
        <v>30</v>
      </c>
      <c r="N23" s="44" t="s">
        <v>55</v>
      </c>
      <c r="O23" s="44" t="s">
        <v>19</v>
      </c>
      <c r="P23" s="43" t="s">
        <v>20</v>
      </c>
      <c r="Q23" s="45" t="s">
        <v>45</v>
      </c>
      <c r="R23" s="44" t="s">
        <v>46</v>
      </c>
      <c r="S23" s="44" t="s">
        <v>56</v>
      </c>
      <c r="T23" s="39"/>
      <c r="U23" s="50"/>
      <c r="V23" s="50"/>
      <c r="W23" s="50"/>
    </row>
    <row r="24" spans="1:23">
      <c r="A24" s="26"/>
      <c r="B24" s="26"/>
      <c r="C24" s="26"/>
      <c r="D24" s="79"/>
      <c r="E24" s="26"/>
      <c r="F24" s="26"/>
      <c r="G24" s="26"/>
      <c r="H24" s="26"/>
      <c r="I24" s="80"/>
      <c r="J24" s="26"/>
      <c r="K24" s="26"/>
      <c r="L24" s="26"/>
      <c r="M24" s="26"/>
      <c r="N24" s="26"/>
      <c r="O24" s="26"/>
      <c r="P24" s="26"/>
      <c r="Q24" s="26"/>
      <c r="R24" s="73"/>
      <c r="S24" s="73"/>
      <c r="T24" s="26"/>
      <c r="U24" s="26"/>
      <c r="V24" s="26"/>
      <c r="W24" s="26"/>
    </row>
    <row r="25" spans="1:23">
      <c r="A25" s="26"/>
      <c r="B25" s="26"/>
      <c r="C25" s="26"/>
      <c r="D25" s="79"/>
      <c r="E25" s="26"/>
      <c r="F25" s="26"/>
      <c r="G25" s="26"/>
      <c r="H25" s="26"/>
      <c r="I25" s="80"/>
      <c r="J25" s="26"/>
      <c r="K25" s="26"/>
      <c r="L25" s="26"/>
      <c r="M25" s="26"/>
      <c r="N25" s="26"/>
      <c r="O25" s="26"/>
      <c r="P25" s="26"/>
      <c r="Q25" s="26"/>
      <c r="R25" s="73"/>
      <c r="S25" s="73"/>
      <c r="T25" s="26"/>
      <c r="U25" s="26"/>
      <c r="V25" s="26"/>
      <c r="W25" s="26"/>
    </row>
    <row r="26" spans="1:23">
      <c r="A26" s="26"/>
      <c r="B26" s="26"/>
      <c r="C26" s="26"/>
      <c r="D26" s="79"/>
      <c r="E26" s="26"/>
      <c r="F26" s="26"/>
      <c r="G26" s="26"/>
      <c r="H26" s="26"/>
      <c r="I26" s="80"/>
      <c r="J26" s="26"/>
      <c r="K26" s="26"/>
      <c r="L26" s="26"/>
      <c r="M26" s="26"/>
      <c r="N26" s="26"/>
      <c r="O26" s="26"/>
      <c r="P26" s="26"/>
      <c r="Q26" s="26"/>
      <c r="R26" s="73"/>
      <c r="S26" s="73"/>
      <c r="T26" s="26"/>
      <c r="U26" s="26"/>
      <c r="V26" s="26"/>
      <c r="W26" s="26"/>
    </row>
    <row r="27" spans="1:23" ht="13.8" thickBot="1">
      <c r="A27" s="35"/>
      <c r="B27" s="34" t="s">
        <v>47</v>
      </c>
      <c r="C27" s="35"/>
      <c r="D27" s="59">
        <f>SUM(D24:D26)</f>
        <v>0</v>
      </c>
      <c r="E27" s="60"/>
      <c r="F27" s="60"/>
      <c r="G27" s="61"/>
      <c r="H27" s="61"/>
      <c r="I27" s="61"/>
      <c r="J27" s="61"/>
      <c r="K27" s="61"/>
      <c r="L27" s="61"/>
      <c r="M27" s="61"/>
      <c r="N27" s="61"/>
      <c r="O27" s="61"/>
      <c r="P27" s="61"/>
      <c r="Q27" s="59">
        <f>SUM(Q24:Q24)</f>
        <v>0</v>
      </c>
      <c r="R27" s="59">
        <f>SUM(R24:R24)</f>
        <v>0</v>
      </c>
      <c r="S27" s="60"/>
      <c r="T27" s="60"/>
      <c r="U27" s="60"/>
      <c r="V27" s="60"/>
      <c r="W27" s="62">
        <f>R20+S20+Q27+R27</f>
        <v>0</v>
      </c>
    </row>
    <row r="28" spans="1:23" ht="13.8" thickTop="1">
      <c r="B28" s="36"/>
      <c r="C28" s="37"/>
      <c r="D28" s="55"/>
      <c r="E28" s="37"/>
      <c r="F28" s="37"/>
      <c r="G28" s="41"/>
      <c r="H28" s="41"/>
      <c r="I28" s="41"/>
      <c r="J28" s="41"/>
      <c r="K28" s="41"/>
      <c r="L28" s="41"/>
      <c r="M28" s="41"/>
      <c r="N28" s="41"/>
      <c r="O28" s="41"/>
      <c r="P28" s="41"/>
      <c r="Q28" s="37"/>
      <c r="R28" s="51"/>
      <c r="S28" s="51"/>
      <c r="T28" s="37"/>
      <c r="U28" s="37"/>
      <c r="V28" s="37"/>
      <c r="W28" s="51"/>
    </row>
    <row r="29" spans="1:23">
      <c r="B29" s="36" t="s">
        <v>50</v>
      </c>
      <c r="C29" s="37"/>
      <c r="D29" s="63">
        <f>D20+D27</f>
        <v>0</v>
      </c>
      <c r="E29" s="37"/>
      <c r="F29" s="37"/>
      <c r="G29" s="41"/>
      <c r="H29" s="41"/>
      <c r="I29" s="41"/>
      <c r="J29" s="41"/>
      <c r="K29" s="41"/>
      <c r="L29" s="41"/>
      <c r="M29" s="41"/>
      <c r="N29" s="41"/>
      <c r="O29" s="41"/>
      <c r="P29" s="41"/>
      <c r="Q29" s="37"/>
      <c r="R29" s="51"/>
      <c r="S29" s="51"/>
      <c r="T29" s="37"/>
      <c r="U29" s="37"/>
      <c r="V29" s="37"/>
      <c r="W29" s="51"/>
    </row>
    <row r="30" spans="1:23" ht="15.75" customHeight="1">
      <c r="D30" s="52" t="s">
        <v>59</v>
      </c>
      <c r="E30" s="52" t="s">
        <v>10</v>
      </c>
      <c r="F30" s="53" t="s">
        <v>11</v>
      </c>
      <c r="G30" s="53" t="s">
        <v>12</v>
      </c>
      <c r="H30" s="53" t="s">
        <v>13</v>
      </c>
      <c r="I30" s="53" t="s">
        <v>14</v>
      </c>
      <c r="J30" s="52" t="s">
        <v>15</v>
      </c>
      <c r="K30" s="54" t="s">
        <v>22</v>
      </c>
      <c r="L30" s="52" t="s">
        <v>23</v>
      </c>
      <c r="M30" s="52" t="s">
        <v>9</v>
      </c>
      <c r="T30" s="52"/>
      <c r="U30" s="52"/>
      <c r="V30" s="52"/>
    </row>
    <row r="31" spans="1:23" ht="13.8" thickBot="1">
      <c r="A31" s="35"/>
      <c r="B31" s="34" t="s">
        <v>44</v>
      </c>
      <c r="C31" s="35"/>
      <c r="D31" s="59">
        <f>IF($Q$5="YS",1,0)+IF($Q$6="YS",1,0)+IF($Q$7="YS",1,0)+IF($Q$8="YS",1,0)+IF($Q$9="YS",1,0)+IF($Q$10="YS",1,0)+IF($Q$11="YS",1,0)+IF($Q$12="YS",1,0)+IF($Q$13="YS",1,0)+IF($Q$14="YS",1,0)+IF($Q$15="YS",1,0)+IF($Q$16="YS",1,0)+IF($Q$17="YS",1,0)+IF($Q$18="YS",1,0)+IF($Q$19="YS",1,0)+IF($M$24="YS",1,0)+IF($M$25="YS",1,0)+IF($M$26="YS",1,0)</f>
        <v>0</v>
      </c>
      <c r="E31" s="59">
        <f>IF($Q$5="YM",1,0)+IF($Q$6="YM",1,0)+IF($Q$7="YM",1,0)+IF($Q$8="YM",1,0)+IF($Q$9="YM",1,0)+IF($Q$10="YM",1,0)+IF($Q$11="YM",1,0)+IF($Q$12="YM",1,0)+IF($Q$13="YM",1,0)+IF($Q$14="YM",1,0)+IF($Q$15="YM",1,0)+IF($Q$16="YM",1,0)+IF($Q$17="YM",1,0)+IF($Q$18="YM",1,0)+IF($Q$19="YM",1,0)+IF($M$24="YM",1,0)+IF($M$25="YM",1,0)+IF($M$26="YM",1,0)</f>
        <v>0</v>
      </c>
      <c r="F31" s="59">
        <f>IF($Q$5="YL",1,0)+IF($Q$6="YL",1,0)+IF($Q$7="YL",1,0)+IF($Q$8="YL",1,0)+IF($Q$9="YL",1,0)+IF($Q$10="YL",1,0)+IF($Q$11="YL",1,0)+IF($Q$12="YL",1,0)+IF($Q$13="YL",1,0)+IF($Q$14="YL",1,0)+IF($Q$15="YL",1,0)+IF($Q$16="YL",1,0)+IF($Q$17="YL",1,0)+IF($Q$18="YL",1,0)+IF($Q$19="YL",1,0)+IF($M$24="YL",1,0)+IF($M$25="YL",1,0)+IF($M$26="YL",1,0)</f>
        <v>0</v>
      </c>
      <c r="G31" s="59">
        <f>IF($Q$5="AS",1,0)+IF($Q$6="AS",1,0)+IF($Q$7="AS",1,0)+IF($Q$8="AS",1,0)+IF($Q$9="AS",1,0)+IF($Q$10="AS",1,0)+IF($Q$11="AS",1,0)+IF($Q$12="AS",1,0)+IF($Q$13="AS",1,0)+IF($Q$14="AS",1,0)+IF($Q$15="AS",1,0)+IF($Q$16="AS",1,0)+IF($Q$17="AS",1,0)+IF($Q$18="AS",1,0)+IF($Q$19="AS",1,0)+IF($M$24="AS",1,0)+IF($M$25="AS",1,0)+IF($M$26="AS",1,0)</f>
        <v>0</v>
      </c>
      <c r="H31" s="59">
        <f>IF($Q$5="AM",1,0)+IF($Q$6="AM",1,0)+IF($Q$7="AM",1,0)+IF($Q$8="AM",1,0)+IF($Q$9="AM",1,0)+IF($Q$10="AM",1,0)+IF($Q$11="AM",1,0)+IF($Q$12="AM",1,0)+IF($Q$13="AM",1,0)+IF($Q$14="AM",1,0)+IF($Q$15="AM",1,0)+IF($Q$16="AM",1,0)+IF($Q$17="AM",1,0)+IF($Q$18="AM",1,0)+IF($Q$19="AM",1,0)+IF($M$24="AM",1,0)+IF($M$25="AM",1,0)+IF($M$26="AM",1,0)</f>
        <v>0</v>
      </c>
      <c r="I31" s="59">
        <f>IF($Q$5="AL",1,0)+IF($Q$6="AL",1,0)+IF($Q$7="AL",1,0)+IF($Q$8="AL",1,0)+IF($Q$9="AL",1,0)+IF($Q$10="AL",1,0)+IF($Q$11="AL",1,0)+IF($Q$12="AL",1,0)+IF($Q$13="AL",1,0)+IF($Q$14="AL",1,0)+IF($Q$15="AL",1,0)+IF($Q$16="AL",1,0)+IF($Q$17="AL",1,0)+IF($Q$18="AL",1,0)+IF($Q$19="AL",1,0)+IF($M$24="AL",1,0)+IF($M$25="AL",1,0)+IF($M$26="AL",1,0)</f>
        <v>0</v>
      </c>
      <c r="J31" s="59">
        <f>IF($Q$5="AXL",1,0)+IF($Q$6="AXL",1,0)+IF($Q$7="AXL",1,0)+IF($Q$8="AXL",1,0)+IF($Q$9="AXL",1,0)+IF($Q$10="AXL",1,0)+IF($Q$11="AXL",1,0)+IF($Q$12="AXL",1,0)+IF($Q$13="AXL",1,0)+IF($Q$14="AXL",1,0)+IF($Q$15="AXL",1,0)+IF($Q$16="AXL",1,0)+IF($Q$17="AXL",1,0)+IF($Q$18="AXL",1,0)+IF($Q$19="AXL",1,0)+IF($M$24="AXL",1,0)+IF($M$25="AXL",1,0)+IF($M$26="AXL",1,0)</f>
        <v>0</v>
      </c>
      <c r="K31" s="59">
        <f>IF($Q$5="A2XL",1,0)+IF($Q$6="A2XL",1,0)+IF($Q$7="A2XL",1,0)+IF($Q$8="A2XL",1,0)+IF($Q$9="A2XL",1,0)+IF($Q$10="A2XL",1,0)+IF($Q$11="A2XL",1,0)+IF($Q$12="A2XL",1,0)+IF($Q$13="A2XL",1,0)+IF($Q$14="A2XL",1,0)+IF($Q$15="A2XL",1,0)+IF($Q$16="A2XL",1,0)+IF($Q$17="A2XL",1,0)+IF($Q$18="A2XL",1,0)+IF($Q$19="A2XL",1,0)+IF($M$24="A2XL",1,0)+IF($M$25="A2XL",1,0)+IF($M$26="A2XL",1,0)</f>
        <v>0</v>
      </c>
      <c r="L31" s="59">
        <f>IF($Q$5="A3XL",1,0)+IF($Q$6="A3XL",1,0)+IF($Q$7="A3XL",1,0)+IF($Q$8="A3XL",1,0)+IF($Q$9="A3XL",1,0)+IF($Q$10="A3XL",1,0)+IF($Q$11="A3XL",1,0)+IF($Q$12="A3XL",1,0)+IF($Q$13="A3XL",1,0)+IF($Q$14="A3XL",1,0)+IF($Q$15="A3XL",1,0)+IF($Q$16="A3XL",1,0)+IF($Q$17="A3XL",1,0)+IF($Q$18="A3XL",1,0)+IF($Q$19="A3XL",1,0)+IF($M$24="A3XL",1,0)+IF($M$25="A3XL",1,0)+IF($M$26="A3XL",1,0)</f>
        <v>0</v>
      </c>
      <c r="M31" s="64">
        <f>SUM(D31:L31)</f>
        <v>0</v>
      </c>
      <c r="N31" s="64"/>
      <c r="O31" s="59"/>
      <c r="P31" s="64"/>
      <c r="Q31" s="59"/>
      <c r="R31" s="59"/>
      <c r="S31" s="59"/>
      <c r="T31" s="59"/>
      <c r="U31" s="59"/>
      <c r="V31" s="59"/>
      <c r="W31" s="59"/>
    </row>
    <row r="32" spans="1:23" ht="13.8" thickTop="1"/>
    <row r="37" spans="2:23">
      <c r="B37" s="27"/>
    </row>
    <row r="40" spans="2:23">
      <c r="S40" s="32"/>
      <c r="W40" s="33"/>
    </row>
    <row r="100" spans="20:20">
      <c r="T100" s="23" t="s">
        <v>80</v>
      </c>
    </row>
    <row r="101" spans="20:20">
      <c r="T101" s="23" t="s">
        <v>82</v>
      </c>
    </row>
    <row r="102" spans="20:20">
      <c r="T102" s="23" t="s">
        <v>85</v>
      </c>
    </row>
  </sheetData>
  <mergeCells count="4">
    <mergeCell ref="A22:B22"/>
    <mergeCell ref="C1:H1"/>
    <mergeCell ref="A1:B1"/>
    <mergeCell ref="C2:N2"/>
  </mergeCells>
  <printOptions gridLines="1"/>
  <pageMargins left="0" right="0" top="1.5" bottom="0.5" header="0.98402777777777795" footer="0.51180555555555596"/>
  <pageSetup scale="89" firstPageNumber="0" orientation="landscape" r:id="rId1"/>
  <headerFooter>
    <oddHeader>&amp;C&amp;"Times New Roman,Regular"&amp;12 2018 Youth Camp Female Camper List
Lake Tomahawk Christian Retreat Center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2"/>
  <sheetViews>
    <sheetView zoomScaleNormal="100" workbookViewId="0">
      <selection sqref="A1:B1"/>
    </sheetView>
  </sheetViews>
  <sheetFormatPr defaultColWidth="9.21875" defaultRowHeight="13.2"/>
  <cols>
    <col min="1" max="1" width="16.77734375" style="23" customWidth="1"/>
    <col min="2" max="2" width="17.44140625" style="23" customWidth="1"/>
    <col min="3" max="3" width="9.77734375" style="23" customWidth="1"/>
    <col min="4" max="4" width="4.21875" style="23" customWidth="1"/>
    <col min="5" max="5" width="3.21875" style="23" customWidth="1"/>
    <col min="6" max="6" width="3.5546875" style="46" customWidth="1"/>
    <col min="7" max="7" width="3.21875" style="46" customWidth="1"/>
    <col min="8" max="8" width="3.77734375" style="46" customWidth="1"/>
    <col min="9" max="9" width="3.21875" style="46" customWidth="1"/>
    <col min="10" max="10" width="4.21875" style="46" customWidth="1"/>
    <col min="11" max="11" width="5.21875" style="46" customWidth="1"/>
    <col min="12" max="12" width="5" style="46" customWidth="1"/>
    <col min="13" max="13" width="5.5546875" style="46" customWidth="1"/>
    <col min="14" max="14" width="6.21875" style="46" customWidth="1"/>
    <col min="15" max="15" width="6.5546875" style="46" customWidth="1"/>
    <col min="16" max="16" width="4" style="23" customWidth="1"/>
    <col min="17" max="17" width="5.77734375" style="31" customWidth="1"/>
    <col min="18" max="18" width="4.21875" style="23" customWidth="1"/>
    <col min="19" max="19" width="7.33203125" style="23" customWidth="1"/>
    <col min="20" max="20" width="6.77734375" style="23" customWidth="1"/>
    <col min="21" max="21" width="4.77734375" style="23" customWidth="1"/>
    <col min="22" max="22" width="7.77734375" style="23" customWidth="1"/>
    <col min="23" max="23" width="14.77734375" style="23" customWidth="1"/>
    <col min="24" max="24" width="17.77734375" style="23" customWidth="1"/>
    <col min="25" max="25" width="7.77734375" style="23" customWidth="1"/>
    <col min="26" max="26" width="6.77734375" style="23" customWidth="1"/>
    <col min="27" max="27" width="5.21875" style="23" customWidth="1"/>
    <col min="28" max="28" width="5.44140625" style="23" customWidth="1"/>
    <col min="29" max="29" width="5.21875" style="23" customWidth="1"/>
    <col min="30" max="30" width="5.44140625" style="23" customWidth="1"/>
    <col min="31" max="31" width="7.21875" style="23" customWidth="1"/>
    <col min="32" max="32" width="6.21875" style="23" customWidth="1"/>
    <col min="33" max="33" width="7.77734375" style="23" customWidth="1"/>
    <col min="34" max="34" width="5.77734375" style="23" customWidth="1"/>
    <col min="35" max="35" width="5.5546875" style="23" customWidth="1"/>
    <col min="36" max="36" width="6.21875" style="23" customWidth="1"/>
    <col min="37" max="37" width="6.77734375" style="23" customWidth="1"/>
    <col min="38" max="16384" width="9.21875" style="23"/>
  </cols>
  <sheetData>
    <row r="1" spans="1:38" ht="39.75" customHeight="1">
      <c r="A1" s="103" t="s">
        <v>90</v>
      </c>
      <c r="B1" s="103"/>
      <c r="C1" s="109" t="s">
        <v>89</v>
      </c>
      <c r="D1" s="109"/>
      <c r="E1" s="109"/>
      <c r="F1" s="109"/>
      <c r="G1" s="109"/>
      <c r="H1" s="109"/>
      <c r="I1" s="40"/>
      <c r="J1" s="40"/>
      <c r="K1" s="40"/>
      <c r="L1" s="40"/>
      <c r="M1" s="40"/>
      <c r="N1" s="40"/>
      <c r="O1" s="41"/>
      <c r="P1" s="46"/>
      <c r="Q1" s="72" t="s">
        <v>49</v>
      </c>
      <c r="R1" s="42"/>
    </row>
    <row r="2" spans="1:38" ht="22.5" customHeight="1">
      <c r="A2" s="25" t="s">
        <v>24</v>
      </c>
      <c r="B2" s="26"/>
      <c r="C2" s="104"/>
      <c r="D2" s="104"/>
      <c r="E2" s="104"/>
      <c r="F2" s="104"/>
      <c r="G2" s="104"/>
      <c r="H2" s="104"/>
      <c r="I2" s="104"/>
      <c r="J2" s="104"/>
      <c r="K2" s="104"/>
      <c r="L2" s="104"/>
      <c r="M2" s="104"/>
      <c r="N2" s="104"/>
      <c r="O2" s="41"/>
      <c r="P2" s="46"/>
      <c r="Q2" s="97">
        <v>190</v>
      </c>
      <c r="R2" s="23" t="s">
        <v>98</v>
      </c>
    </row>
    <row r="3" spans="1:38" ht="16.5" customHeight="1">
      <c r="A3" s="29" t="s">
        <v>58</v>
      </c>
      <c r="B3" s="37"/>
      <c r="C3" s="37"/>
      <c r="D3" s="37"/>
      <c r="E3" s="37"/>
      <c r="F3" s="41"/>
      <c r="G3" s="41"/>
      <c r="H3" s="41"/>
      <c r="I3" s="41"/>
      <c r="J3" s="41"/>
      <c r="K3" s="41"/>
      <c r="L3" s="41"/>
      <c r="M3" s="41"/>
      <c r="N3" s="41"/>
      <c r="O3" s="41"/>
      <c r="P3" s="46"/>
      <c r="Q3" s="97">
        <v>210</v>
      </c>
      <c r="R3" s="23" t="s">
        <v>99</v>
      </c>
      <c r="S3" s="27"/>
      <c r="T3" s="27"/>
      <c r="U3" s="27"/>
      <c r="V3" s="27"/>
    </row>
    <row r="4" spans="1:38" ht="25.35" customHeight="1">
      <c r="A4" s="43" t="s">
        <v>60</v>
      </c>
      <c r="B4" s="43" t="s">
        <v>61</v>
      </c>
      <c r="C4" s="44" t="s">
        <v>2</v>
      </c>
      <c r="D4" s="43" t="s">
        <v>3</v>
      </c>
      <c r="E4" s="44" t="s">
        <v>62</v>
      </c>
      <c r="F4" s="44" t="s">
        <v>63</v>
      </c>
      <c r="G4" s="44" t="s">
        <v>64</v>
      </c>
      <c r="H4" s="44" t="s">
        <v>65</v>
      </c>
      <c r="I4" s="44" t="s">
        <v>66</v>
      </c>
      <c r="J4" s="44" t="s">
        <v>67</v>
      </c>
      <c r="K4" s="44" t="s">
        <v>68</v>
      </c>
      <c r="L4" s="44" t="s">
        <v>69</v>
      </c>
      <c r="M4" s="44" t="s">
        <v>70</v>
      </c>
      <c r="N4" s="44" t="s">
        <v>71</v>
      </c>
      <c r="O4" s="44" t="s">
        <v>72</v>
      </c>
      <c r="P4" s="44" t="s">
        <v>73</v>
      </c>
      <c r="Q4" s="44" t="s">
        <v>30</v>
      </c>
      <c r="R4" s="45" t="s">
        <v>4</v>
      </c>
      <c r="S4" s="44" t="s">
        <v>5</v>
      </c>
      <c r="T4" s="44" t="s">
        <v>56</v>
      </c>
      <c r="U4" s="44" t="s">
        <v>6</v>
      </c>
      <c r="V4" s="99" t="s">
        <v>100</v>
      </c>
      <c r="W4" s="43" t="s">
        <v>21</v>
      </c>
      <c r="AH4" s="27"/>
      <c r="AI4" s="27"/>
      <c r="AJ4" s="27"/>
      <c r="AK4" s="27"/>
      <c r="AL4" s="27"/>
    </row>
    <row r="5" spans="1:38">
      <c r="A5" s="26"/>
      <c r="B5" s="26"/>
      <c r="C5" s="26"/>
      <c r="D5" s="73"/>
      <c r="E5" s="73"/>
      <c r="F5" s="73"/>
      <c r="G5" s="74"/>
      <c r="H5" s="74"/>
      <c r="I5" s="74"/>
      <c r="J5" s="74"/>
      <c r="K5" s="74"/>
      <c r="L5" s="74"/>
      <c r="M5" s="74"/>
      <c r="N5" s="74"/>
      <c r="O5" s="74"/>
      <c r="P5" s="74"/>
      <c r="Q5" s="26"/>
      <c r="R5" s="75"/>
      <c r="S5" s="73"/>
      <c r="T5" s="26"/>
      <c r="U5" s="26"/>
      <c r="V5" s="26"/>
      <c r="W5" s="26"/>
    </row>
    <row r="6" spans="1:38">
      <c r="A6" s="26"/>
      <c r="B6" s="26"/>
      <c r="C6" s="26"/>
      <c r="D6" s="73"/>
      <c r="E6" s="73"/>
      <c r="F6" s="73"/>
      <c r="G6" s="74"/>
      <c r="H6" s="74"/>
      <c r="I6" s="74"/>
      <c r="J6" s="74"/>
      <c r="K6" s="74"/>
      <c r="L6" s="74"/>
      <c r="M6" s="74"/>
      <c r="N6" s="74"/>
      <c r="O6" s="74"/>
      <c r="P6" s="74"/>
      <c r="Q6" s="26"/>
      <c r="R6" s="75"/>
      <c r="S6" s="73"/>
      <c r="T6" s="26"/>
      <c r="U6" s="26"/>
      <c r="V6" s="26"/>
      <c r="W6" s="26"/>
    </row>
    <row r="7" spans="1:38">
      <c r="A7" s="26"/>
      <c r="B7" s="26"/>
      <c r="C7" s="26"/>
      <c r="D7" s="73"/>
      <c r="E7" s="73"/>
      <c r="F7" s="73"/>
      <c r="G7" s="74"/>
      <c r="H7" s="74"/>
      <c r="I7" s="74"/>
      <c r="J7" s="74"/>
      <c r="K7" s="74"/>
      <c r="L7" s="74"/>
      <c r="M7" s="74"/>
      <c r="N7" s="74"/>
      <c r="O7" s="74"/>
      <c r="P7" s="74"/>
      <c r="Q7" s="26"/>
      <c r="R7" s="75"/>
      <c r="S7" s="73"/>
      <c r="T7" s="26"/>
      <c r="U7" s="26"/>
      <c r="V7" s="26"/>
      <c r="W7" s="26"/>
    </row>
    <row r="8" spans="1:38">
      <c r="A8" s="26"/>
      <c r="B8" s="26"/>
      <c r="C8" s="26"/>
      <c r="D8" s="73"/>
      <c r="E8" s="73"/>
      <c r="F8" s="73"/>
      <c r="G8" s="74"/>
      <c r="H8" s="74"/>
      <c r="I8" s="74"/>
      <c r="J8" s="74"/>
      <c r="K8" s="74"/>
      <c r="L8" s="74"/>
      <c r="M8" s="74"/>
      <c r="N8" s="74"/>
      <c r="O8" s="74"/>
      <c r="P8" s="74"/>
      <c r="Q8" s="26"/>
      <c r="R8" s="75"/>
      <c r="S8" s="73"/>
      <c r="T8" s="26"/>
      <c r="U8" s="26"/>
      <c r="V8" s="26"/>
      <c r="W8" s="26"/>
    </row>
    <row r="9" spans="1:38">
      <c r="A9" s="26"/>
      <c r="B9" s="26"/>
      <c r="C9" s="26"/>
      <c r="D9" s="73"/>
      <c r="E9" s="73"/>
      <c r="F9" s="73"/>
      <c r="G9" s="74"/>
      <c r="H9" s="74"/>
      <c r="I9" s="74"/>
      <c r="J9" s="74"/>
      <c r="K9" s="74"/>
      <c r="L9" s="74"/>
      <c r="M9" s="74"/>
      <c r="N9" s="74"/>
      <c r="O9" s="74"/>
      <c r="P9" s="74"/>
      <c r="Q9" s="26"/>
      <c r="R9" s="75"/>
      <c r="S9" s="76"/>
      <c r="T9" s="26"/>
      <c r="U9" s="26"/>
      <c r="V9" s="26"/>
      <c r="W9" s="26"/>
    </row>
    <row r="10" spans="1:38">
      <c r="A10" s="26"/>
      <c r="B10" s="26"/>
      <c r="C10" s="26"/>
      <c r="D10" s="73"/>
      <c r="E10" s="73"/>
      <c r="F10" s="73"/>
      <c r="G10" s="74"/>
      <c r="H10" s="74"/>
      <c r="I10" s="74"/>
      <c r="J10" s="74"/>
      <c r="K10" s="74"/>
      <c r="L10" s="74"/>
      <c r="M10" s="74"/>
      <c r="N10" s="74"/>
      <c r="O10" s="74"/>
      <c r="P10" s="74"/>
      <c r="Q10" s="26"/>
      <c r="R10" s="75"/>
      <c r="S10" s="73"/>
      <c r="T10" s="26"/>
      <c r="U10" s="26"/>
      <c r="V10" s="26"/>
      <c r="W10" s="26"/>
    </row>
    <row r="11" spans="1:38">
      <c r="A11" s="26"/>
      <c r="B11" s="26"/>
      <c r="C11" s="26"/>
      <c r="D11" s="73"/>
      <c r="E11" s="73"/>
      <c r="F11" s="73"/>
      <c r="G11" s="74"/>
      <c r="H11" s="74"/>
      <c r="I11" s="74"/>
      <c r="J11" s="74"/>
      <c r="K11" s="74"/>
      <c r="L11" s="74"/>
      <c r="M11" s="74"/>
      <c r="N11" s="74"/>
      <c r="O11" s="74"/>
      <c r="P11" s="74"/>
      <c r="Q11" s="26"/>
      <c r="R11" s="75"/>
      <c r="S11" s="73"/>
      <c r="T11" s="26"/>
      <c r="U11" s="26"/>
      <c r="V11" s="26"/>
      <c r="W11" s="26"/>
    </row>
    <row r="12" spans="1:38">
      <c r="A12" s="26"/>
      <c r="B12" s="26"/>
      <c r="C12" s="26"/>
      <c r="D12" s="73"/>
      <c r="E12" s="73"/>
      <c r="F12" s="73"/>
      <c r="G12" s="74"/>
      <c r="H12" s="74"/>
      <c r="I12" s="74"/>
      <c r="J12" s="74"/>
      <c r="K12" s="74"/>
      <c r="L12" s="74"/>
      <c r="M12" s="74"/>
      <c r="N12" s="74"/>
      <c r="O12" s="74"/>
      <c r="P12" s="74"/>
      <c r="Q12" s="26"/>
      <c r="R12" s="75"/>
      <c r="S12" s="73"/>
      <c r="T12" s="26"/>
      <c r="U12" s="26"/>
      <c r="V12" s="26"/>
      <c r="W12" s="26"/>
    </row>
    <row r="13" spans="1:38">
      <c r="A13" s="26"/>
      <c r="B13" s="26"/>
      <c r="C13" s="26"/>
      <c r="D13" s="73"/>
      <c r="E13" s="73"/>
      <c r="F13" s="73"/>
      <c r="G13" s="74"/>
      <c r="H13" s="74"/>
      <c r="I13" s="74"/>
      <c r="J13" s="74"/>
      <c r="K13" s="74"/>
      <c r="L13" s="74"/>
      <c r="M13" s="74"/>
      <c r="N13" s="74"/>
      <c r="O13" s="74"/>
      <c r="P13" s="74"/>
      <c r="Q13" s="26"/>
      <c r="R13" s="75"/>
      <c r="S13" s="73"/>
      <c r="T13" s="26"/>
      <c r="U13" s="26"/>
      <c r="V13" s="26"/>
      <c r="W13" s="26"/>
    </row>
    <row r="14" spans="1:38">
      <c r="A14" s="26"/>
      <c r="B14" s="26"/>
      <c r="C14" s="26"/>
      <c r="D14" s="73"/>
      <c r="E14" s="73"/>
      <c r="F14" s="73"/>
      <c r="G14" s="74"/>
      <c r="H14" s="74"/>
      <c r="I14" s="74"/>
      <c r="J14" s="74"/>
      <c r="K14" s="74"/>
      <c r="L14" s="74"/>
      <c r="M14" s="74"/>
      <c r="N14" s="74"/>
      <c r="O14" s="74"/>
      <c r="P14" s="74"/>
      <c r="Q14" s="26"/>
      <c r="R14" s="75"/>
      <c r="S14" s="73"/>
      <c r="T14" s="26"/>
      <c r="U14" s="26"/>
      <c r="V14" s="26"/>
      <c r="W14" s="26"/>
    </row>
    <row r="15" spans="1:38">
      <c r="A15" s="26"/>
      <c r="B15" s="26"/>
      <c r="C15" s="26"/>
      <c r="D15" s="73"/>
      <c r="E15" s="73"/>
      <c r="F15" s="73"/>
      <c r="G15" s="74"/>
      <c r="H15" s="74"/>
      <c r="I15" s="74"/>
      <c r="J15" s="74"/>
      <c r="K15" s="74"/>
      <c r="L15" s="74"/>
      <c r="M15" s="74"/>
      <c r="N15" s="74"/>
      <c r="O15" s="74"/>
      <c r="P15" s="74"/>
      <c r="Q15" s="26"/>
      <c r="R15" s="75"/>
      <c r="S15" s="73"/>
      <c r="T15" s="26"/>
      <c r="U15" s="26"/>
      <c r="V15" s="26"/>
      <c r="W15" s="26"/>
    </row>
    <row r="16" spans="1:38">
      <c r="A16" s="26"/>
      <c r="B16" s="26"/>
      <c r="C16" s="26"/>
      <c r="D16" s="73"/>
      <c r="E16" s="73"/>
      <c r="F16" s="73"/>
      <c r="G16" s="74"/>
      <c r="H16" s="74"/>
      <c r="I16" s="74"/>
      <c r="J16" s="74"/>
      <c r="K16" s="74"/>
      <c r="L16" s="74"/>
      <c r="M16" s="74"/>
      <c r="N16" s="74"/>
      <c r="O16" s="74"/>
      <c r="P16" s="74"/>
      <c r="Q16" s="26"/>
      <c r="R16" s="75"/>
      <c r="S16" s="73"/>
      <c r="T16" s="26"/>
      <c r="U16" s="26"/>
      <c r="V16" s="26"/>
      <c r="W16" s="26"/>
    </row>
    <row r="17" spans="1:23">
      <c r="A17" s="26"/>
      <c r="B17" s="26"/>
      <c r="C17" s="26"/>
      <c r="D17" s="73"/>
      <c r="E17" s="73"/>
      <c r="F17" s="73"/>
      <c r="G17" s="74"/>
      <c r="H17" s="74"/>
      <c r="I17" s="74"/>
      <c r="J17" s="74"/>
      <c r="K17" s="74"/>
      <c r="L17" s="74"/>
      <c r="M17" s="74"/>
      <c r="N17" s="74"/>
      <c r="O17" s="74"/>
      <c r="P17" s="74"/>
      <c r="Q17" s="26"/>
      <c r="R17" s="75"/>
      <c r="S17" s="73"/>
      <c r="T17" s="26"/>
      <c r="U17" s="26"/>
      <c r="V17" s="26"/>
      <c r="W17" s="26"/>
    </row>
    <row r="18" spans="1:23">
      <c r="A18" s="26"/>
      <c r="B18" s="26"/>
      <c r="C18" s="26"/>
      <c r="D18" s="73"/>
      <c r="E18" s="73"/>
      <c r="F18" s="73"/>
      <c r="G18" s="74"/>
      <c r="H18" s="74"/>
      <c r="I18" s="74"/>
      <c r="J18" s="74"/>
      <c r="K18" s="74"/>
      <c r="L18" s="74"/>
      <c r="M18" s="74"/>
      <c r="N18" s="74"/>
      <c r="O18" s="74"/>
      <c r="P18" s="74"/>
      <c r="Q18" s="26"/>
      <c r="R18" s="75"/>
      <c r="S18" s="73"/>
      <c r="T18" s="26"/>
      <c r="U18" s="26"/>
      <c r="V18" s="26"/>
      <c r="W18" s="26"/>
    </row>
    <row r="19" spans="1:23">
      <c r="A19" s="26"/>
      <c r="B19" s="26"/>
      <c r="C19" s="26"/>
      <c r="D19" s="73"/>
      <c r="E19" s="73"/>
      <c r="F19" s="73"/>
      <c r="G19" s="74"/>
      <c r="H19" s="74"/>
      <c r="I19" s="74"/>
      <c r="J19" s="74"/>
      <c r="K19" s="74"/>
      <c r="L19" s="74"/>
      <c r="M19" s="74"/>
      <c r="N19" s="74"/>
      <c r="O19" s="74"/>
      <c r="P19" s="74"/>
      <c r="Q19" s="26"/>
      <c r="R19" s="75"/>
      <c r="S19" s="73"/>
      <c r="T19" s="26"/>
      <c r="U19" s="26"/>
      <c r="V19" s="26"/>
      <c r="W19" s="26"/>
    </row>
    <row r="20" spans="1:23" ht="13.8" thickBot="1">
      <c r="A20" s="35"/>
      <c r="B20" s="34" t="s">
        <v>88</v>
      </c>
      <c r="C20" s="35"/>
      <c r="D20" s="81">
        <f>SUM(E5:P19)</f>
        <v>0</v>
      </c>
      <c r="E20" s="81">
        <f t="shared" ref="E20:P20" si="0">SUM(E5:E19)</f>
        <v>0</v>
      </c>
      <c r="F20" s="81">
        <f t="shared" si="0"/>
        <v>0</v>
      </c>
      <c r="G20" s="81">
        <f t="shared" si="0"/>
        <v>0</v>
      </c>
      <c r="H20" s="81">
        <f t="shared" si="0"/>
        <v>0</v>
      </c>
      <c r="I20" s="81">
        <f t="shared" si="0"/>
        <v>0</v>
      </c>
      <c r="J20" s="81">
        <f t="shared" si="0"/>
        <v>0</v>
      </c>
      <c r="K20" s="81">
        <f t="shared" si="0"/>
        <v>0</v>
      </c>
      <c r="L20" s="81">
        <f t="shared" si="0"/>
        <v>0</v>
      </c>
      <c r="M20" s="81">
        <f t="shared" si="0"/>
        <v>0</v>
      </c>
      <c r="N20" s="81">
        <f t="shared" si="0"/>
        <v>0</v>
      </c>
      <c r="O20" s="81">
        <f t="shared" si="0"/>
        <v>0</v>
      </c>
      <c r="P20" s="81">
        <f t="shared" si="0"/>
        <v>0</v>
      </c>
      <c r="Q20" s="81">
        <f>SUM(Q5:Q19)</f>
        <v>0</v>
      </c>
      <c r="R20" s="81">
        <f>SUM(R5:R19)</f>
        <v>0</v>
      </c>
      <c r="S20" s="81">
        <f>SUM(S5:S19)</f>
        <v>0</v>
      </c>
      <c r="T20" s="82"/>
      <c r="U20" s="82"/>
      <c r="V20" s="82"/>
      <c r="W20" s="81"/>
    </row>
    <row r="21" spans="1:23" ht="13.8" thickTop="1">
      <c r="B21" s="36"/>
      <c r="C21" s="37"/>
      <c r="D21" s="37"/>
      <c r="E21" s="37"/>
      <c r="F21" s="37"/>
      <c r="G21" s="41"/>
      <c r="H21" s="41"/>
      <c r="I21" s="41"/>
      <c r="J21" s="41"/>
      <c r="K21" s="41"/>
      <c r="L21" s="41"/>
      <c r="M21" s="41"/>
      <c r="N21" s="41"/>
      <c r="O21" s="41"/>
      <c r="P21" s="41"/>
      <c r="Q21" s="37"/>
      <c r="R21" s="42"/>
      <c r="S21" s="47"/>
      <c r="T21" s="48"/>
      <c r="U21" s="48"/>
      <c r="V21" s="48"/>
      <c r="W21" s="49"/>
    </row>
    <row r="22" spans="1:23">
      <c r="A22" s="107" t="s">
        <v>29</v>
      </c>
      <c r="B22" s="107"/>
      <c r="C22" s="36" t="s">
        <v>75</v>
      </c>
      <c r="F22" s="23"/>
      <c r="P22" s="46"/>
      <c r="Q22" s="23"/>
      <c r="R22" s="31"/>
    </row>
    <row r="23" spans="1:23" ht="37.5" customHeight="1">
      <c r="A23" s="43" t="s">
        <v>60</v>
      </c>
      <c r="B23" s="43" t="s">
        <v>61</v>
      </c>
      <c r="C23" s="44" t="s">
        <v>74</v>
      </c>
      <c r="D23" s="43" t="s">
        <v>3</v>
      </c>
      <c r="E23" s="50"/>
      <c r="F23" s="50"/>
      <c r="G23" s="50"/>
      <c r="H23" s="50"/>
      <c r="I23" s="50"/>
      <c r="J23" s="50"/>
      <c r="K23" s="50"/>
      <c r="L23" s="50"/>
      <c r="M23" s="44" t="s">
        <v>30</v>
      </c>
      <c r="N23" s="44" t="s">
        <v>55</v>
      </c>
      <c r="O23" s="44" t="s">
        <v>19</v>
      </c>
      <c r="P23" s="43" t="s">
        <v>20</v>
      </c>
      <c r="Q23" s="45" t="s">
        <v>45</v>
      </c>
      <c r="R23" s="44" t="s">
        <v>46</v>
      </c>
      <c r="S23" s="44" t="s">
        <v>56</v>
      </c>
      <c r="T23" s="39"/>
      <c r="U23" s="50"/>
      <c r="V23" s="50"/>
      <c r="W23" s="50"/>
    </row>
    <row r="24" spans="1:23">
      <c r="A24" s="26"/>
      <c r="B24" s="26"/>
      <c r="C24" s="26"/>
      <c r="D24" s="79"/>
      <c r="E24" s="26"/>
      <c r="F24" s="26"/>
      <c r="G24" s="26"/>
      <c r="H24" s="26"/>
      <c r="I24" s="80"/>
      <c r="J24" s="26"/>
      <c r="K24" s="26"/>
      <c r="L24" s="26"/>
      <c r="M24" s="26"/>
      <c r="N24" s="26"/>
      <c r="O24" s="26"/>
      <c r="P24" s="26"/>
      <c r="Q24" s="26"/>
      <c r="R24" s="73"/>
      <c r="S24" s="73"/>
      <c r="T24" s="26"/>
      <c r="U24" s="26"/>
      <c r="V24" s="26"/>
      <c r="W24" s="26"/>
    </row>
    <row r="25" spans="1:23">
      <c r="A25" s="26"/>
      <c r="B25" s="26"/>
      <c r="C25" s="26"/>
      <c r="D25" s="79"/>
      <c r="E25" s="26"/>
      <c r="F25" s="26"/>
      <c r="G25" s="26"/>
      <c r="H25" s="26"/>
      <c r="I25" s="80"/>
      <c r="J25" s="26"/>
      <c r="K25" s="26"/>
      <c r="L25" s="26"/>
      <c r="M25" s="26"/>
      <c r="N25" s="26"/>
      <c r="O25" s="26"/>
      <c r="P25" s="26"/>
      <c r="Q25" s="26"/>
      <c r="R25" s="73"/>
      <c r="S25" s="73"/>
      <c r="T25" s="26"/>
      <c r="U25" s="26"/>
      <c r="V25" s="26"/>
      <c r="W25" s="26"/>
    </row>
    <row r="26" spans="1:23">
      <c r="A26" s="26"/>
      <c r="B26" s="26"/>
      <c r="C26" s="26"/>
      <c r="D26" s="79"/>
      <c r="E26" s="26"/>
      <c r="F26" s="26"/>
      <c r="G26" s="26"/>
      <c r="H26" s="26"/>
      <c r="I26" s="80"/>
      <c r="J26" s="26"/>
      <c r="K26" s="26"/>
      <c r="L26" s="26"/>
      <c r="M26" s="26"/>
      <c r="N26" s="26"/>
      <c r="O26" s="26"/>
      <c r="P26" s="26"/>
      <c r="Q26" s="26"/>
      <c r="R26" s="73"/>
      <c r="S26" s="73"/>
      <c r="T26" s="26"/>
      <c r="U26" s="26"/>
      <c r="V26" s="26"/>
      <c r="W26" s="26"/>
    </row>
    <row r="27" spans="1:23" ht="13.8" thickBot="1">
      <c r="A27" s="35"/>
      <c r="B27" s="34" t="s">
        <v>47</v>
      </c>
      <c r="C27" s="35"/>
      <c r="D27" s="81">
        <f>SUM(D24:D26)</f>
        <v>0</v>
      </c>
      <c r="E27" s="88"/>
      <c r="F27" s="88"/>
      <c r="G27" s="89"/>
      <c r="H27" s="89"/>
      <c r="I27" s="89"/>
      <c r="J27" s="89"/>
      <c r="K27" s="89"/>
      <c r="L27" s="89"/>
      <c r="M27" s="89"/>
      <c r="N27" s="89"/>
      <c r="O27" s="89"/>
      <c r="P27" s="89"/>
      <c r="Q27" s="81">
        <f>SUM(Q24:Q24)</f>
        <v>0</v>
      </c>
      <c r="R27" s="81">
        <f>SUM(R24:R24)</f>
        <v>0</v>
      </c>
      <c r="S27" s="88"/>
      <c r="T27" s="88"/>
      <c r="U27" s="88"/>
      <c r="V27" s="88"/>
      <c r="W27" s="90">
        <f>R20+S20+Q27+R27</f>
        <v>0</v>
      </c>
    </row>
    <row r="28" spans="1:23" ht="13.8" thickTop="1">
      <c r="B28" s="36"/>
      <c r="C28" s="37"/>
      <c r="D28" s="55"/>
      <c r="E28" s="37"/>
      <c r="F28" s="37"/>
      <c r="G28" s="41"/>
      <c r="H28" s="41"/>
      <c r="I28" s="41"/>
      <c r="J28" s="41"/>
      <c r="K28" s="41"/>
      <c r="L28" s="41"/>
      <c r="M28" s="41"/>
      <c r="N28" s="41"/>
      <c r="O28" s="41"/>
      <c r="P28" s="41"/>
      <c r="Q28" s="37"/>
      <c r="R28" s="51"/>
      <c r="S28" s="51"/>
      <c r="T28" s="37"/>
      <c r="U28" s="37"/>
      <c r="V28" s="37"/>
      <c r="W28" s="51"/>
    </row>
    <row r="29" spans="1:23">
      <c r="B29" s="36" t="s">
        <v>51</v>
      </c>
      <c r="C29" s="37"/>
      <c r="D29" s="83">
        <f>D20+D27</f>
        <v>0</v>
      </c>
      <c r="E29" s="37"/>
      <c r="F29" s="37"/>
      <c r="G29" s="41"/>
      <c r="H29" s="41"/>
      <c r="I29" s="41"/>
      <c r="J29" s="41"/>
      <c r="K29" s="41"/>
      <c r="L29" s="41"/>
      <c r="M29" s="41"/>
      <c r="N29" s="41"/>
      <c r="O29" s="41"/>
      <c r="P29" s="41"/>
      <c r="Q29" s="37"/>
      <c r="R29" s="51"/>
      <c r="S29" s="51"/>
      <c r="T29" s="37"/>
      <c r="U29" s="37"/>
      <c r="V29" s="37"/>
      <c r="W29" s="51"/>
    </row>
    <row r="30" spans="1:23" ht="26.4">
      <c r="D30" s="52" t="s">
        <v>59</v>
      </c>
      <c r="E30" s="52" t="s">
        <v>10</v>
      </c>
      <c r="F30" s="53" t="s">
        <v>11</v>
      </c>
      <c r="G30" s="53" t="s">
        <v>12</v>
      </c>
      <c r="H30" s="53" t="s">
        <v>13</v>
      </c>
      <c r="I30" s="53" t="s">
        <v>14</v>
      </c>
      <c r="J30" s="52" t="s">
        <v>15</v>
      </c>
      <c r="K30" s="54" t="s">
        <v>22</v>
      </c>
      <c r="L30" s="52" t="s">
        <v>23</v>
      </c>
      <c r="M30" s="96" t="s">
        <v>77</v>
      </c>
      <c r="O30" s="52"/>
      <c r="P30" s="46"/>
      <c r="Q30" s="23"/>
      <c r="R30" s="31"/>
      <c r="T30" s="52"/>
      <c r="U30" s="52"/>
      <c r="V30" s="52"/>
    </row>
    <row r="31" spans="1:23" ht="13.8" thickBot="1">
      <c r="A31" s="35"/>
      <c r="B31" s="34" t="s">
        <v>44</v>
      </c>
      <c r="C31" s="35"/>
      <c r="D31" s="81">
        <f>IF($Q$5="YS",1,0)+IF($Q$6="YS",1,0)+IF($Q$7="YS",1,0)+IF($Q$8="YS",1,0)+IF($Q$9="YS",1,0)+IF($Q$10="YS",1,0)+IF($Q$11="YS",1,0)+IF($Q$12="YS",1,0)+IF($Q$13="YS",1,0)+IF($Q$14="YS",1,0)+IF($Q$15="YS",1,0)+IF($Q$16="YS",1,0)+IF($Q$17="YS",1,0)+IF($Q$18="YS",1,0)+IF($Q$19="YS",1,0)+IF($M$24="YS",1,0)+IF($M$25="YS",1,0)+IF($M$26="YS",1,0)</f>
        <v>0</v>
      </c>
      <c r="E31" s="81">
        <f>IF($Q$5="YM",1,0)+IF($Q$6="YM",1,0)+IF($Q$7="YM",1,0)+IF($Q$8="YM",1,0)+IF($Q$9="YM",1,0)+IF($Q$10="YM",1,0)+IF($Q$11="YM",1,0)+IF($Q$12="YM",1,0)+IF($Q$13="YM",1,0)+IF($Q$14="YM",1,0)+IF($Q$15="YM",1,0)+IF($Q$16="YM",1,0)+IF($Q$17="YM",1,0)+IF($Q$18="YM",1,0)+IF($Q$19="YM",1,0)+IF($M$24="YM",1,0)+IF($M$25="YM",1,0)+IF($M$26="YM",1,0)</f>
        <v>0</v>
      </c>
      <c r="F31" s="81">
        <f>IF($Q$5="YL",1,0)+IF($Q$6="YL",1,0)+IF($Q$7="YL",1,0)+IF($Q$8="YL",1,0)+IF($Q$9="YL",1,0)+IF($Q$10="YL",1,0)+IF($Q$11="YL",1,0)+IF($Q$12="YL",1,0)+IF($Q$13="YL",1,0)+IF($Q$14="YL",1,0)+IF($Q$15="YL",1,0)+IF($Q$16="YL",1,0)+IF($Q$17="YL",1,0)+IF($Q$18="YL",1,0)+IF($Q$19="YL",1,0)+IF($M$24="YL",1,0)+IF($M$25="YL",1,0)+IF($M$26="YL",1,0)</f>
        <v>0</v>
      </c>
      <c r="G31" s="81">
        <f>IF($Q$5="AS",1,0)+IF($Q$6="AS",1,0)+IF($Q$7="AS",1,0)+IF($Q$8="AS",1,0)+IF($Q$9="AS",1,0)+IF($Q$10="AS",1,0)+IF($Q$11="AS",1,0)+IF($Q$12="AS",1,0)+IF($Q$13="AS",1,0)+IF($Q$14="AS",1,0)+IF($Q$15="AS",1,0)+IF($Q$16="AS",1,0)+IF($Q$17="AS",1,0)+IF($Q$18="AS",1,0)+IF($Q$19="AS",1,0)+IF($M$24="AS",1,0)+IF($M$25="AS",1,0)+IF($M$26="AS",1,0)</f>
        <v>0</v>
      </c>
      <c r="H31" s="81">
        <f>IF($Q$5="AM",1,0)+IF($Q$6="AM",1,0)+IF($Q$7="AM",1,0)+IF($Q$8="AM",1,0)+IF($Q$9="AM",1,0)+IF($Q$10="AM",1,0)+IF($Q$11="AM",1,0)+IF($Q$12="AM",1,0)+IF($Q$13="AM",1,0)+IF($Q$14="AM",1,0)+IF($Q$15="AM",1,0)+IF($Q$16="AM",1,0)+IF($Q$17="AM",1,0)+IF($Q$18="AM",1,0)+IF($Q$19="AM",1,0)+IF($M$24="AM",1,0)+IF($M$25="AM",1,0)+IF($M$26="AM",1,0)</f>
        <v>0</v>
      </c>
      <c r="I31" s="81">
        <f>IF($Q$5="AL",1,0)+IF($Q$6="AL",1,0)+IF($Q$7="AL",1,0)+IF($Q$8="AL",1,0)+IF($Q$9="AL",1,0)+IF($Q$10="AL",1,0)+IF($Q$11="AL",1,0)+IF($Q$12="AL",1,0)+IF($Q$13="AL",1,0)+IF($Q$14="AL",1,0)+IF($Q$15="AL",1,0)+IF($Q$16="AL",1,0)+IF($Q$17="AL",1,0)+IF($Q$18="AL",1,0)+IF($Q$19="AL",1,0)+IF($M$24="AL",1,0)+IF($M$25="AL",1,0)+IF($M$26="AL",1,0)</f>
        <v>0</v>
      </c>
      <c r="J31" s="81">
        <f>IF($Q$5="AXL",1,0)+IF($Q$6="AXL",1,0)+IF($Q$7="AXL",1,0)+IF($Q$8="AXL",1,0)+IF($Q$9="AXL",1,0)+IF($Q$10="AXL",1,0)+IF($Q$11="AXL",1,0)+IF($Q$12="AXL",1,0)+IF($Q$13="AXL",1,0)+IF($Q$14="AXL",1,0)+IF($Q$15="AXL",1,0)+IF($Q$16="AXL",1,0)+IF($Q$17="AXL",1,0)+IF($Q$18="AXL",1,0)+IF($Q$19="AXL",1,0)+IF($M$24="AXL",1,0)+IF($M$25="AXL",1,0)+IF($M$26="AXL",1,0)</f>
        <v>0</v>
      </c>
      <c r="K31" s="81">
        <f>IF($Q$5="A2XL",1,0)+IF($Q$6="A2XL",1,0)+IF($Q$7="A2XL",1,0)+IF($Q$8="A2XL",1,0)+IF($Q$9="A2XL",1,0)+IF($Q$10="A2XL",1,0)+IF($Q$11="A2XL",1,0)+IF($Q$12="A2XL",1,0)+IF($Q$13="A2XL",1,0)+IF($Q$14="A2XL",1,0)+IF($Q$15="A2XL",1,0)+IF($Q$16="A2XL",1,0)+IF($Q$17="A2XL",1,0)+IF($Q$18="A2XL",1,0)+IF($Q$19="A2XL",1,0)+IF($M$24="A2XL",1,0)+IF($M$25="A2XL",1,0)+IF($M$26="A2XL",1,0)</f>
        <v>0</v>
      </c>
      <c r="L31" s="81">
        <f>IF($Q$5="A3XL",1,0)+IF($Q$6="A3XL",1,0)+IF($Q$7="A3XL",1,0)+IF($Q$8="A3XL",1,0)+IF($Q$9="A3XL",1,0)+IF($Q$10="A3XL",1,0)+IF($Q$11="A3XL",1,0)+IF($Q$12="A3XL",1,0)+IF($Q$13="A3XL",1,0)+IF($Q$14="A3XL",1,0)+IF($Q$15="A3XL",1,0)+IF($Q$16="A3XL",1,0)+IF($Q$17="A3XL",1,0)+IF($Q$18="A3XL",1,0)+IF($Q$19="A3XL",1,0)+IF($M$24="A3XL",1,0)+IF($M$25="A3XL",1,0)+IF($M$26="A3XL",1,0)</f>
        <v>0</v>
      </c>
      <c r="M31" s="84">
        <f>SUM(D31:L31)</f>
        <v>0</v>
      </c>
      <c r="N31" s="84"/>
      <c r="O31" s="81"/>
      <c r="P31" s="84"/>
      <c r="Q31" s="81"/>
      <c r="R31" s="81"/>
      <c r="S31" s="81"/>
      <c r="T31" s="81"/>
      <c r="U31" s="81"/>
      <c r="V31" s="81"/>
      <c r="W31" s="81"/>
    </row>
    <row r="32" spans="1:23" ht="13.8" thickTop="1">
      <c r="F32" s="23"/>
      <c r="P32" s="46"/>
      <c r="Q32" s="23"/>
      <c r="R32" s="31"/>
    </row>
    <row r="33" spans="6:18">
      <c r="F33" s="23"/>
      <c r="P33" s="46"/>
      <c r="Q33" s="23"/>
      <c r="R33" s="31"/>
    </row>
    <row r="34" spans="6:18">
      <c r="F34" s="23"/>
      <c r="P34" s="46"/>
      <c r="Q34" s="23"/>
      <c r="R34" s="31"/>
    </row>
    <row r="100" spans="20:20">
      <c r="T100" s="23" t="s">
        <v>81</v>
      </c>
    </row>
    <row r="101" spans="20:20">
      <c r="T101" s="23" t="s">
        <v>82</v>
      </c>
    </row>
    <row r="102" spans="20:20">
      <c r="T102" s="23" t="s">
        <v>86</v>
      </c>
    </row>
  </sheetData>
  <mergeCells count="4">
    <mergeCell ref="A22:B22"/>
    <mergeCell ref="C1:H1"/>
    <mergeCell ref="A1:B1"/>
    <mergeCell ref="C2:N2"/>
  </mergeCells>
  <printOptions gridLines="1"/>
  <pageMargins left="0.1" right="0.1" top="1.5" bottom="0.5" header="0.98402777777777795" footer="0.51180555555555596"/>
  <pageSetup scale="89" firstPageNumber="0" orientation="landscape" r:id="rId1"/>
  <headerFooter alignWithMargins="0">
    <oddHeader>&amp;C&amp;"Times New Roman,Regular"&amp;12 2018 Youth Camp Male Camper List
Lake Tomahawk Christian Retreat Center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6"/>
  <sheetViews>
    <sheetView zoomScaleNormal="100" workbookViewId="0">
      <selection sqref="A1:B1"/>
    </sheetView>
  </sheetViews>
  <sheetFormatPr defaultColWidth="9.21875" defaultRowHeight="13.2"/>
  <cols>
    <col min="1" max="1" width="15.5546875" style="23" customWidth="1"/>
    <col min="2" max="2" width="15.44140625" style="23" customWidth="1"/>
    <col min="3" max="3" width="9.77734375" style="23" customWidth="1"/>
    <col min="4" max="6" width="4.21875" style="23" customWidth="1"/>
    <col min="7" max="7" width="4" style="23" customWidth="1"/>
    <col min="8" max="9" width="4.21875" style="23" customWidth="1"/>
    <col min="10" max="10" width="4.77734375" style="23" bestFit="1" customWidth="1"/>
    <col min="11" max="12" width="5.77734375" style="23" bestFit="1" customWidth="1"/>
    <col min="13" max="13" width="7.21875" style="23" bestFit="1" customWidth="1"/>
    <col min="14" max="14" width="4.77734375" style="23" customWidth="1"/>
    <col min="15" max="15" width="5.77734375" style="23" customWidth="1"/>
    <col min="16" max="16" width="5.44140625" style="23" customWidth="1"/>
    <col min="17" max="18" width="5.77734375" style="23" customWidth="1"/>
    <col min="19" max="19" width="6.109375" style="23" customWidth="1"/>
    <col min="20" max="20" width="7" style="23" customWidth="1"/>
    <col min="21" max="21" width="5.21875" style="23" customWidth="1"/>
    <col min="22" max="22" width="6.77734375" style="23" customWidth="1"/>
    <col min="23" max="23" width="9.77734375" style="23" customWidth="1"/>
    <col min="24" max="16384" width="9.21875" style="23"/>
  </cols>
  <sheetData>
    <row r="1" spans="1:24" ht="39.75" customHeight="1">
      <c r="A1" s="103" t="s">
        <v>90</v>
      </c>
      <c r="B1" s="103"/>
      <c r="C1" s="110" t="s">
        <v>89</v>
      </c>
      <c r="D1" s="110"/>
      <c r="E1" s="110"/>
      <c r="F1" s="110"/>
      <c r="G1" s="110"/>
      <c r="H1" s="110"/>
      <c r="I1" s="24"/>
      <c r="J1" s="24"/>
      <c r="K1" s="24"/>
      <c r="L1" s="24"/>
      <c r="M1" s="24"/>
      <c r="N1" s="24"/>
      <c r="O1" s="24"/>
      <c r="P1" s="24"/>
      <c r="Q1" s="24"/>
      <c r="T1" s="72" t="s">
        <v>49</v>
      </c>
    </row>
    <row r="2" spans="1:24" ht="20.25" customHeight="1">
      <c r="A2" s="25" t="s">
        <v>24</v>
      </c>
      <c r="B2" s="26"/>
      <c r="C2" s="111"/>
      <c r="D2" s="111"/>
      <c r="E2" s="111"/>
      <c r="F2" s="111"/>
      <c r="G2" s="111"/>
      <c r="H2" s="111"/>
      <c r="I2" s="111"/>
      <c r="J2" s="111"/>
      <c r="K2" s="111"/>
      <c r="L2" s="111"/>
      <c r="M2" s="111"/>
      <c r="N2" s="111"/>
      <c r="O2" s="111"/>
      <c r="P2" s="111"/>
      <c r="Q2" s="111"/>
      <c r="T2" s="23" t="s">
        <v>54</v>
      </c>
    </row>
    <row r="3" spans="1:24">
      <c r="A3" s="27"/>
      <c r="S3" s="97">
        <v>190</v>
      </c>
      <c r="T3" s="23" t="s">
        <v>98</v>
      </c>
    </row>
    <row r="4" spans="1:24">
      <c r="A4" s="27" t="s">
        <v>48</v>
      </c>
      <c r="B4" s="27"/>
      <c r="C4" s="27"/>
      <c r="D4" s="27"/>
      <c r="E4" s="27"/>
      <c r="F4" s="27"/>
      <c r="G4" s="27"/>
      <c r="H4" s="27"/>
      <c r="I4" s="28"/>
      <c r="J4" s="28"/>
      <c r="K4" s="28"/>
      <c r="L4" s="28"/>
      <c r="M4" s="28"/>
      <c r="N4" s="28"/>
      <c r="O4" s="28"/>
      <c r="P4" s="27"/>
      <c r="Q4" s="27"/>
      <c r="S4" s="97">
        <v>210</v>
      </c>
      <c r="T4" s="23" t="s">
        <v>99</v>
      </c>
      <c r="U4" s="27"/>
      <c r="V4" s="27"/>
      <c r="W4" s="27"/>
      <c r="X4" s="27"/>
    </row>
    <row r="5" spans="1:24">
      <c r="A5" s="29" t="s">
        <v>52</v>
      </c>
      <c r="B5" s="27"/>
      <c r="C5" s="27"/>
      <c r="D5" s="27"/>
      <c r="E5" s="27"/>
      <c r="F5" s="27"/>
      <c r="G5" s="27"/>
      <c r="H5" s="27"/>
      <c r="I5" s="28"/>
      <c r="J5" s="28"/>
      <c r="K5" s="28"/>
      <c r="L5" s="28"/>
      <c r="M5" s="28"/>
      <c r="N5" s="28"/>
      <c r="O5" s="28"/>
      <c r="P5" s="27"/>
      <c r="Q5" s="27"/>
      <c r="S5" s="27"/>
      <c r="U5" s="27"/>
      <c r="V5" s="27"/>
      <c r="W5" s="27"/>
      <c r="X5" s="27"/>
    </row>
    <row r="6" spans="1:24" ht="40.5" customHeight="1">
      <c r="A6" s="43" t="s">
        <v>60</v>
      </c>
      <c r="B6" s="43" t="s">
        <v>61</v>
      </c>
      <c r="C6" s="44" t="s">
        <v>2</v>
      </c>
      <c r="D6" s="43" t="s">
        <v>28</v>
      </c>
      <c r="E6" s="44" t="s">
        <v>62</v>
      </c>
      <c r="F6" s="44" t="s">
        <v>63</v>
      </c>
      <c r="G6" s="44" t="s">
        <v>64</v>
      </c>
      <c r="H6" s="44" t="s">
        <v>65</v>
      </c>
      <c r="I6" s="44" t="s">
        <v>66</v>
      </c>
      <c r="J6" s="44" t="s">
        <v>67</v>
      </c>
      <c r="K6" s="44" t="s">
        <v>68</v>
      </c>
      <c r="L6" s="44" t="s">
        <v>69</v>
      </c>
      <c r="M6" s="44" t="s">
        <v>70</v>
      </c>
      <c r="N6" s="44" t="s">
        <v>71</v>
      </c>
      <c r="O6" s="44" t="s">
        <v>72</v>
      </c>
      <c r="P6" s="44" t="s">
        <v>73</v>
      </c>
      <c r="Q6" s="44" t="s">
        <v>30</v>
      </c>
      <c r="R6" s="45" t="s">
        <v>4</v>
      </c>
      <c r="S6" s="44" t="s">
        <v>5</v>
      </c>
      <c r="T6" s="44" t="s">
        <v>56</v>
      </c>
      <c r="U6" s="44" t="s">
        <v>6</v>
      </c>
      <c r="V6" s="100" t="s">
        <v>100</v>
      </c>
      <c r="W6" s="30" t="s">
        <v>7</v>
      </c>
      <c r="X6" s="38" t="s">
        <v>8</v>
      </c>
    </row>
    <row r="7" spans="1:24">
      <c r="A7" s="26"/>
      <c r="B7" s="26"/>
      <c r="C7" s="26"/>
      <c r="D7" s="73"/>
      <c r="E7" s="73"/>
      <c r="F7" s="73"/>
      <c r="G7" s="74"/>
      <c r="H7" s="74"/>
      <c r="I7" s="74"/>
      <c r="J7" s="74"/>
      <c r="K7" s="74"/>
      <c r="L7" s="74"/>
      <c r="M7" s="74"/>
      <c r="N7" s="74"/>
      <c r="O7" s="74"/>
      <c r="P7" s="74"/>
      <c r="Q7" s="26"/>
      <c r="R7" s="75"/>
      <c r="S7" s="73"/>
      <c r="T7" s="26"/>
      <c r="U7" s="26"/>
      <c r="V7" s="26"/>
      <c r="W7" s="26"/>
      <c r="X7" s="26"/>
    </row>
    <row r="8" spans="1:24">
      <c r="A8" s="26"/>
      <c r="B8" s="26"/>
      <c r="C8" s="26"/>
      <c r="D8" s="73"/>
      <c r="E8" s="73"/>
      <c r="F8" s="73"/>
      <c r="G8" s="74"/>
      <c r="H8" s="74"/>
      <c r="I8" s="74"/>
      <c r="J8" s="74"/>
      <c r="K8" s="74"/>
      <c r="L8" s="74"/>
      <c r="M8" s="74"/>
      <c r="N8" s="74"/>
      <c r="O8" s="74"/>
      <c r="P8" s="74"/>
      <c r="Q8" s="26"/>
      <c r="R8" s="75"/>
      <c r="S8" s="73"/>
      <c r="T8" s="26"/>
      <c r="U8" s="26"/>
      <c r="V8" s="26"/>
      <c r="W8" s="26"/>
      <c r="X8" s="26"/>
    </row>
    <row r="9" spans="1:24">
      <c r="A9" s="26"/>
      <c r="B9" s="26"/>
      <c r="C9" s="26"/>
      <c r="D9" s="73"/>
      <c r="E9" s="73"/>
      <c r="F9" s="73"/>
      <c r="G9" s="74"/>
      <c r="H9" s="74"/>
      <c r="I9" s="74"/>
      <c r="J9" s="74"/>
      <c r="K9" s="74"/>
      <c r="L9" s="74"/>
      <c r="M9" s="74"/>
      <c r="N9" s="74"/>
      <c r="O9" s="74"/>
      <c r="P9" s="74"/>
      <c r="Q9" s="26"/>
      <c r="R9" s="75"/>
      <c r="S9" s="73"/>
      <c r="T9" s="26"/>
      <c r="U9" s="26"/>
      <c r="V9" s="26"/>
      <c r="W9" s="26"/>
      <c r="X9" s="26"/>
    </row>
    <row r="10" spans="1:24">
      <c r="A10" s="26"/>
      <c r="B10" s="26"/>
      <c r="C10" s="26"/>
      <c r="D10" s="73"/>
      <c r="E10" s="73"/>
      <c r="F10" s="73"/>
      <c r="G10" s="74"/>
      <c r="H10" s="74"/>
      <c r="I10" s="74"/>
      <c r="J10" s="74"/>
      <c r="K10" s="74"/>
      <c r="L10" s="74"/>
      <c r="M10" s="74"/>
      <c r="N10" s="74"/>
      <c r="O10" s="74"/>
      <c r="P10" s="74"/>
      <c r="Q10" s="26"/>
      <c r="R10" s="75"/>
      <c r="S10" s="73"/>
      <c r="T10" s="26"/>
      <c r="U10" s="26"/>
      <c r="V10" s="26"/>
      <c r="W10" s="26"/>
      <c r="X10" s="26"/>
    </row>
    <row r="11" spans="1:24">
      <c r="A11" s="26"/>
      <c r="B11" s="26"/>
      <c r="C11" s="26"/>
      <c r="D11" s="73"/>
      <c r="E11" s="73"/>
      <c r="F11" s="73"/>
      <c r="G11" s="74"/>
      <c r="H11" s="74"/>
      <c r="I11" s="74"/>
      <c r="J11" s="74"/>
      <c r="K11" s="74"/>
      <c r="L11" s="74"/>
      <c r="M11" s="74"/>
      <c r="N11" s="74"/>
      <c r="O11" s="74"/>
      <c r="P11" s="74"/>
      <c r="Q11" s="26"/>
      <c r="R11" s="75"/>
      <c r="S11" s="76"/>
      <c r="T11" s="26"/>
      <c r="U11" s="26"/>
      <c r="V11" s="26"/>
      <c r="W11" s="26"/>
      <c r="X11" s="26"/>
    </row>
    <row r="12" spans="1:24">
      <c r="A12" s="26"/>
      <c r="B12" s="26"/>
      <c r="C12" s="26"/>
      <c r="D12" s="73"/>
      <c r="E12" s="73"/>
      <c r="F12" s="73"/>
      <c r="G12" s="74"/>
      <c r="H12" s="74"/>
      <c r="I12" s="74"/>
      <c r="J12" s="74"/>
      <c r="K12" s="74"/>
      <c r="L12" s="74"/>
      <c r="M12" s="74"/>
      <c r="N12" s="74"/>
      <c r="O12" s="74"/>
      <c r="P12" s="74"/>
      <c r="Q12" s="26"/>
      <c r="R12" s="75"/>
      <c r="S12" s="73"/>
      <c r="T12" s="26"/>
      <c r="U12" s="26"/>
      <c r="V12" s="26"/>
      <c r="W12" s="26"/>
      <c r="X12" s="26"/>
    </row>
    <row r="13" spans="1:24">
      <c r="A13" s="26"/>
      <c r="B13" s="26"/>
      <c r="C13" s="26"/>
      <c r="D13" s="73"/>
      <c r="E13" s="73"/>
      <c r="F13" s="73"/>
      <c r="G13" s="74"/>
      <c r="H13" s="74"/>
      <c r="I13" s="74"/>
      <c r="J13" s="74"/>
      <c r="K13" s="74"/>
      <c r="L13" s="74"/>
      <c r="M13" s="74"/>
      <c r="N13" s="74"/>
      <c r="O13" s="74"/>
      <c r="P13" s="74"/>
      <c r="Q13" s="26"/>
      <c r="R13" s="75"/>
      <c r="S13" s="73"/>
      <c r="T13" s="26"/>
      <c r="U13" s="26"/>
      <c r="V13" s="26"/>
      <c r="W13" s="26"/>
      <c r="X13" s="26"/>
    </row>
    <row r="14" spans="1:24">
      <c r="A14" s="26"/>
      <c r="B14" s="26"/>
      <c r="C14" s="26"/>
      <c r="D14" s="73"/>
      <c r="E14" s="73"/>
      <c r="F14" s="73"/>
      <c r="G14" s="74"/>
      <c r="H14" s="74"/>
      <c r="I14" s="74"/>
      <c r="J14" s="74"/>
      <c r="K14" s="74"/>
      <c r="L14" s="74"/>
      <c r="M14" s="74"/>
      <c r="N14" s="74"/>
      <c r="O14" s="74"/>
      <c r="P14" s="74"/>
      <c r="Q14" s="26"/>
      <c r="R14" s="75"/>
      <c r="S14" s="73"/>
      <c r="T14" s="26"/>
      <c r="U14" s="26"/>
      <c r="V14" s="26"/>
      <c r="W14" s="26"/>
      <c r="X14" s="26"/>
    </row>
    <row r="15" spans="1:24">
      <c r="A15" s="26"/>
      <c r="B15" s="26"/>
      <c r="C15" s="26"/>
      <c r="D15" s="73"/>
      <c r="E15" s="73"/>
      <c r="F15" s="73"/>
      <c r="G15" s="74"/>
      <c r="H15" s="74"/>
      <c r="I15" s="74"/>
      <c r="J15" s="74"/>
      <c r="K15" s="74"/>
      <c r="L15" s="74"/>
      <c r="M15" s="74"/>
      <c r="N15" s="74"/>
      <c r="O15" s="74"/>
      <c r="P15" s="74"/>
      <c r="Q15" s="26"/>
      <c r="R15" s="75"/>
      <c r="S15" s="73"/>
      <c r="T15" s="26"/>
      <c r="U15" s="26"/>
      <c r="V15" s="26"/>
      <c r="W15" s="26"/>
      <c r="X15" s="26"/>
    </row>
    <row r="16" spans="1:24">
      <c r="A16" s="26"/>
      <c r="B16" s="26"/>
      <c r="C16" s="26"/>
      <c r="D16" s="73"/>
      <c r="E16" s="73"/>
      <c r="F16" s="73"/>
      <c r="G16" s="74"/>
      <c r="H16" s="74"/>
      <c r="I16" s="74"/>
      <c r="J16" s="74"/>
      <c r="K16" s="74"/>
      <c r="L16" s="74"/>
      <c r="M16" s="74"/>
      <c r="N16" s="74"/>
      <c r="O16" s="74"/>
      <c r="P16" s="74"/>
      <c r="Q16" s="26"/>
      <c r="R16" s="75"/>
      <c r="S16" s="73"/>
      <c r="T16" s="26"/>
      <c r="U16" s="26"/>
      <c r="V16" s="26"/>
      <c r="W16" s="26"/>
      <c r="X16" s="26"/>
    </row>
    <row r="17" spans="1:24">
      <c r="A17" s="26"/>
      <c r="B17" s="26"/>
      <c r="C17" s="26"/>
      <c r="D17" s="73"/>
      <c r="E17" s="73"/>
      <c r="F17" s="73"/>
      <c r="G17" s="74"/>
      <c r="H17" s="74"/>
      <c r="I17" s="74"/>
      <c r="J17" s="74"/>
      <c r="K17" s="74"/>
      <c r="L17" s="74"/>
      <c r="M17" s="74"/>
      <c r="N17" s="74"/>
      <c r="O17" s="74"/>
      <c r="P17" s="74"/>
      <c r="Q17" s="26"/>
      <c r="R17" s="75"/>
      <c r="S17" s="73"/>
      <c r="T17" s="26"/>
      <c r="U17" s="26"/>
      <c r="V17" s="26"/>
      <c r="W17" s="26"/>
      <c r="X17" s="26"/>
    </row>
    <row r="18" spans="1:24">
      <c r="A18" s="26"/>
      <c r="B18" s="26"/>
      <c r="C18" s="26"/>
      <c r="D18" s="73"/>
      <c r="E18" s="73"/>
      <c r="F18" s="73"/>
      <c r="G18" s="74"/>
      <c r="H18" s="74"/>
      <c r="I18" s="74"/>
      <c r="J18" s="74"/>
      <c r="K18" s="74"/>
      <c r="L18" s="74"/>
      <c r="M18" s="74"/>
      <c r="N18" s="74"/>
      <c r="O18" s="74"/>
      <c r="P18" s="74"/>
      <c r="Q18" s="26"/>
      <c r="R18" s="75"/>
      <c r="S18" s="73"/>
      <c r="T18" s="26"/>
      <c r="U18" s="26"/>
      <c r="V18" s="26"/>
      <c r="W18" s="26"/>
      <c r="X18" s="26"/>
    </row>
    <row r="19" spans="1:24">
      <c r="A19" s="26"/>
      <c r="B19" s="26"/>
      <c r="C19" s="26"/>
      <c r="D19" s="73"/>
      <c r="E19" s="73"/>
      <c r="F19" s="73"/>
      <c r="G19" s="74"/>
      <c r="H19" s="74"/>
      <c r="I19" s="74"/>
      <c r="J19" s="74"/>
      <c r="K19" s="74"/>
      <c r="L19" s="74"/>
      <c r="M19" s="74"/>
      <c r="N19" s="74"/>
      <c r="O19" s="74"/>
      <c r="P19" s="74"/>
      <c r="Q19" s="26"/>
      <c r="R19" s="75"/>
      <c r="S19" s="73"/>
      <c r="T19" s="26"/>
      <c r="U19" s="26"/>
      <c r="V19" s="26"/>
      <c r="W19" s="26"/>
      <c r="X19" s="26"/>
    </row>
    <row r="20" spans="1:24">
      <c r="A20" s="26"/>
      <c r="B20" s="26"/>
      <c r="C20" s="26"/>
      <c r="D20" s="73"/>
      <c r="E20" s="73"/>
      <c r="F20" s="73"/>
      <c r="G20" s="74"/>
      <c r="H20" s="74"/>
      <c r="I20" s="74"/>
      <c r="J20" s="74"/>
      <c r="K20" s="74"/>
      <c r="L20" s="74"/>
      <c r="M20" s="74"/>
      <c r="N20" s="74"/>
      <c r="O20" s="74"/>
      <c r="P20" s="74"/>
      <c r="Q20" s="26"/>
      <c r="R20" s="75"/>
      <c r="S20" s="73"/>
      <c r="T20" s="26"/>
      <c r="U20" s="26"/>
      <c r="V20" s="26"/>
      <c r="W20" s="26"/>
      <c r="X20" s="26"/>
    </row>
    <row r="21" spans="1:24">
      <c r="A21" s="26"/>
      <c r="B21" s="26"/>
      <c r="C21" s="26"/>
      <c r="D21" s="73"/>
      <c r="E21" s="73"/>
      <c r="F21" s="73"/>
      <c r="G21" s="74"/>
      <c r="H21" s="74"/>
      <c r="I21" s="74"/>
      <c r="J21" s="74"/>
      <c r="K21" s="74"/>
      <c r="L21" s="74"/>
      <c r="M21" s="74"/>
      <c r="N21" s="74"/>
      <c r="O21" s="74"/>
      <c r="P21" s="74"/>
      <c r="Q21" s="26"/>
      <c r="R21" s="75"/>
      <c r="S21" s="73"/>
      <c r="T21" s="26"/>
      <c r="U21" s="26"/>
      <c r="V21" s="26"/>
      <c r="W21" s="26"/>
      <c r="X21" s="26"/>
    </row>
    <row r="22" spans="1:24" ht="13.8" thickBot="1">
      <c r="A22" s="35"/>
      <c r="B22" s="34" t="s">
        <v>88</v>
      </c>
      <c r="C22" s="35"/>
      <c r="D22" s="56">
        <f>SUM(E7:P21)</f>
        <v>0</v>
      </c>
      <c r="E22" s="56">
        <f t="shared" ref="E22:P22" si="0">SUM(E7:E21)</f>
        <v>0</v>
      </c>
      <c r="F22" s="56">
        <f t="shared" si="0"/>
        <v>0</v>
      </c>
      <c r="G22" s="56">
        <f t="shared" si="0"/>
        <v>0</v>
      </c>
      <c r="H22" s="56">
        <f t="shared" si="0"/>
        <v>0</v>
      </c>
      <c r="I22" s="56">
        <f t="shared" si="0"/>
        <v>0</v>
      </c>
      <c r="J22" s="56">
        <f t="shared" si="0"/>
        <v>0</v>
      </c>
      <c r="K22" s="56">
        <f t="shared" si="0"/>
        <v>0</v>
      </c>
      <c r="L22" s="56">
        <f t="shared" si="0"/>
        <v>0</v>
      </c>
      <c r="M22" s="56">
        <f t="shared" si="0"/>
        <v>0</v>
      </c>
      <c r="N22" s="56">
        <f t="shared" si="0"/>
        <v>0</v>
      </c>
      <c r="O22" s="56">
        <f t="shared" si="0"/>
        <v>0</v>
      </c>
      <c r="P22" s="56">
        <f t="shared" si="0"/>
        <v>0</v>
      </c>
      <c r="Q22" s="56">
        <f>SUM(Q7:Q21)</f>
        <v>0</v>
      </c>
      <c r="R22" s="56">
        <f>SUM(R7:R21)</f>
        <v>0</v>
      </c>
      <c r="S22" s="56">
        <f>SUM(S7:S21)</f>
        <v>0</v>
      </c>
      <c r="T22" s="65"/>
      <c r="U22" s="65"/>
      <c r="V22" s="65"/>
      <c r="W22" s="65"/>
      <c r="X22" s="65"/>
    </row>
    <row r="23" spans="1:24" ht="13.8" thickTop="1">
      <c r="G23" s="46"/>
      <c r="H23" s="46"/>
      <c r="I23" s="46"/>
      <c r="J23" s="46"/>
      <c r="K23" s="46"/>
      <c r="L23" s="46"/>
      <c r="M23" s="46"/>
      <c r="N23" s="46"/>
      <c r="O23" s="46"/>
      <c r="P23" s="46"/>
      <c r="R23" s="31"/>
    </row>
    <row r="24" spans="1:24" ht="32.25" customHeight="1">
      <c r="A24" s="107" t="s">
        <v>29</v>
      </c>
      <c r="B24" s="107"/>
      <c r="C24" s="36" t="s">
        <v>76</v>
      </c>
      <c r="G24" s="46"/>
      <c r="H24" s="46"/>
      <c r="I24" s="46"/>
      <c r="J24" s="46"/>
      <c r="K24" s="46"/>
      <c r="L24" s="46"/>
      <c r="M24" s="46"/>
      <c r="N24" s="46"/>
      <c r="O24" s="46"/>
      <c r="P24" s="46"/>
      <c r="R24" s="31"/>
      <c r="W24" s="29"/>
      <c r="X24" s="29"/>
    </row>
    <row r="25" spans="1:24" ht="39.6">
      <c r="A25" s="43" t="s">
        <v>60</v>
      </c>
      <c r="B25" s="43" t="s">
        <v>61</v>
      </c>
      <c r="C25" s="44" t="s">
        <v>74</v>
      </c>
      <c r="D25" s="43" t="s">
        <v>28</v>
      </c>
      <c r="E25" s="50"/>
      <c r="F25" s="50"/>
      <c r="G25" s="50"/>
      <c r="H25" s="50"/>
      <c r="I25" s="50"/>
      <c r="J25" s="50"/>
      <c r="K25" s="50"/>
      <c r="L25" s="50"/>
      <c r="M25" s="44" t="s">
        <v>30</v>
      </c>
      <c r="N25" s="44" t="s">
        <v>55</v>
      </c>
      <c r="O25" s="44" t="s">
        <v>19</v>
      </c>
      <c r="P25" s="43" t="s">
        <v>20</v>
      </c>
      <c r="Q25" s="45" t="s">
        <v>45</v>
      </c>
      <c r="R25" s="44" t="s">
        <v>46</v>
      </c>
      <c r="S25" s="44" t="s">
        <v>56</v>
      </c>
      <c r="T25" s="39"/>
      <c r="U25" s="50"/>
      <c r="V25" s="36"/>
      <c r="W25" s="30" t="s">
        <v>7</v>
      </c>
      <c r="X25" s="38" t="s">
        <v>8</v>
      </c>
    </row>
    <row r="26" spans="1:24">
      <c r="A26" s="26"/>
      <c r="B26" s="26"/>
      <c r="C26" s="26"/>
      <c r="D26" s="79"/>
      <c r="E26" s="26"/>
      <c r="F26" s="26"/>
      <c r="G26" s="26"/>
      <c r="H26" s="26"/>
      <c r="I26" s="80"/>
      <c r="J26" s="26"/>
      <c r="K26" s="26"/>
      <c r="L26" s="26"/>
      <c r="M26" s="26"/>
      <c r="N26" s="26"/>
      <c r="O26" s="26"/>
      <c r="P26" s="26"/>
      <c r="Q26" s="26"/>
      <c r="R26" s="73"/>
      <c r="S26" s="73"/>
      <c r="T26" s="26"/>
      <c r="U26" s="26"/>
      <c r="V26" s="26"/>
      <c r="W26" s="26"/>
      <c r="X26" s="26"/>
    </row>
    <row r="27" spans="1:24">
      <c r="A27" s="26"/>
      <c r="B27" s="26"/>
      <c r="C27" s="26"/>
      <c r="D27" s="79"/>
      <c r="E27" s="26"/>
      <c r="F27" s="26"/>
      <c r="G27" s="26"/>
      <c r="H27" s="26"/>
      <c r="I27" s="80"/>
      <c r="J27" s="26"/>
      <c r="K27" s="26"/>
      <c r="L27" s="26"/>
      <c r="M27" s="26"/>
      <c r="N27" s="26"/>
      <c r="O27" s="26"/>
      <c r="P27" s="26"/>
      <c r="Q27" s="26"/>
      <c r="R27" s="73"/>
      <c r="S27" s="73"/>
      <c r="T27" s="26"/>
      <c r="U27" s="26"/>
      <c r="V27" s="26"/>
      <c r="W27" s="26"/>
      <c r="X27" s="26"/>
    </row>
    <row r="28" spans="1:24">
      <c r="A28" s="26"/>
      <c r="B28" s="26"/>
      <c r="C28" s="26"/>
      <c r="D28" s="79"/>
      <c r="E28" s="26"/>
      <c r="F28" s="26"/>
      <c r="G28" s="26"/>
      <c r="H28" s="26"/>
      <c r="I28" s="80"/>
      <c r="J28" s="26"/>
      <c r="K28" s="26"/>
      <c r="L28" s="26"/>
      <c r="M28" s="26"/>
      <c r="N28" s="26"/>
      <c r="O28" s="26"/>
      <c r="P28" s="26"/>
      <c r="Q28" s="26"/>
      <c r="R28" s="73"/>
      <c r="S28" s="73"/>
      <c r="T28" s="26"/>
      <c r="U28" s="26"/>
      <c r="V28" s="26"/>
      <c r="W28" s="26"/>
      <c r="X28" s="26"/>
    </row>
    <row r="29" spans="1:24" ht="13.8" thickBot="1">
      <c r="A29" s="78"/>
      <c r="B29" s="77" t="s">
        <v>47</v>
      </c>
      <c r="C29" s="78"/>
      <c r="D29" s="85">
        <f>SUM(D26:D28)</f>
        <v>0</v>
      </c>
      <c r="E29" s="86"/>
      <c r="F29" s="86"/>
      <c r="G29" s="87"/>
      <c r="H29" s="87"/>
      <c r="I29" s="87"/>
      <c r="J29" s="87"/>
      <c r="K29" s="87"/>
      <c r="L29" s="87"/>
      <c r="M29" s="87"/>
      <c r="N29" s="87"/>
      <c r="O29" s="87"/>
      <c r="P29" s="87"/>
      <c r="Q29" s="85">
        <f>SUM(Q26:Q26)</f>
        <v>0</v>
      </c>
      <c r="R29" s="85">
        <f>SUM(R26:R26)</f>
        <v>0</v>
      </c>
      <c r="S29" s="86"/>
      <c r="T29" s="86"/>
      <c r="U29" s="86"/>
      <c r="V29" s="86"/>
      <c r="W29" s="86"/>
      <c r="X29" s="86"/>
    </row>
    <row r="30" spans="1:24" ht="13.8" thickTop="1">
      <c r="B30" s="36"/>
      <c r="C30" s="37"/>
      <c r="D30" s="55"/>
      <c r="E30" s="37"/>
      <c r="F30" s="37"/>
      <c r="G30" s="41"/>
      <c r="H30" s="41"/>
      <c r="I30" s="41"/>
      <c r="J30" s="41"/>
      <c r="K30" s="41"/>
      <c r="L30" s="41"/>
      <c r="M30" s="41"/>
      <c r="N30" s="41"/>
      <c r="O30" s="41"/>
      <c r="P30" s="41"/>
      <c r="Q30" s="37"/>
      <c r="R30" s="51"/>
      <c r="S30" s="51"/>
      <c r="T30" s="37"/>
      <c r="U30" s="37"/>
      <c r="V30" s="37"/>
    </row>
    <row r="31" spans="1:24">
      <c r="B31" s="36" t="s">
        <v>50</v>
      </c>
      <c r="C31" s="37"/>
      <c r="D31" s="57">
        <f>D22+D29</f>
        <v>0</v>
      </c>
      <c r="E31" s="37"/>
      <c r="F31" s="37"/>
      <c r="G31" s="41"/>
      <c r="H31" s="41"/>
      <c r="I31" s="41"/>
      <c r="J31" s="41"/>
      <c r="K31" s="41"/>
      <c r="L31" s="41"/>
      <c r="M31" s="41"/>
      <c r="N31" s="41"/>
      <c r="O31" s="41"/>
      <c r="P31" s="41"/>
      <c r="Q31" s="37"/>
      <c r="R31" s="51"/>
      <c r="S31" s="51"/>
      <c r="T31" s="37"/>
      <c r="U31" s="37"/>
      <c r="V31" s="37"/>
    </row>
    <row r="32" spans="1:24">
      <c r="D32" s="52" t="s">
        <v>59</v>
      </c>
      <c r="E32" s="52" t="s">
        <v>10</v>
      </c>
      <c r="F32" s="53" t="s">
        <v>11</v>
      </c>
      <c r="G32" s="53" t="s">
        <v>12</v>
      </c>
      <c r="H32" s="53" t="s">
        <v>13</v>
      </c>
      <c r="I32" s="53" t="s">
        <v>14</v>
      </c>
      <c r="J32" s="52" t="s">
        <v>15</v>
      </c>
      <c r="K32" s="54" t="s">
        <v>22</v>
      </c>
      <c r="L32" s="52" t="s">
        <v>23</v>
      </c>
      <c r="M32" s="52" t="s">
        <v>9</v>
      </c>
      <c r="N32" s="46"/>
      <c r="O32" s="46"/>
      <c r="P32" s="46"/>
      <c r="R32" s="31"/>
      <c r="T32" s="52"/>
      <c r="U32" s="52"/>
      <c r="V32" s="52"/>
    </row>
    <row r="33" spans="2:24" ht="13.8" thickBot="1">
      <c r="B33" s="34" t="s">
        <v>44</v>
      </c>
      <c r="C33" s="35"/>
      <c r="D33" s="56">
        <f>IF($Q$5="YS",1,0)+IF($Q$6="YS",1,0)+IF($Q$7="YS",1,0)+IF($Q$8="YS",1,0)+IF($Q$9="YS",1,0)+IF($Q$10="YS",1,0)+IF($Q$11="YS",1,0)+IF($Q$12="YS",1,0)+IF($Q$13="YS",1,0)+IF($Q$14="YS",1,0)+IF($Q$15="YS",1,0)+IF($Q$16="YS",1,0)+IF($Q$17="YS",1,0)+IF($Q$18="YS",1,0)+IF($Q$19="YS",1,0)+IF($M$24="YS",1,0)+IF($M$25="YS",1,0)+IF($M$26="YS",1,0)</f>
        <v>0</v>
      </c>
      <c r="E33" s="56">
        <f>IF($Q$5="YM",1,0)+IF($Q$6="YM",1,0)+IF($Q$7="YM",1,0)+IF($Q$8="YM",1,0)+IF($Q$9="YM",1,0)+IF($Q$10="YM",1,0)+IF($Q$11="YM",1,0)+IF($Q$12="YM",1,0)+IF($Q$13="YM",1,0)+IF($Q$14="YM",1,0)+IF($Q$15="YM",1,0)+IF($Q$16="YM",1,0)+IF($Q$17="YM",1,0)+IF($Q$18="YM",1,0)+IF($Q$19="YM",1,0)+IF($M$24="YM",1,0)+IF($M$25="YM",1,0)+IF($M$26="YM",1,0)</f>
        <v>0</v>
      </c>
      <c r="F33" s="56">
        <f>IF($Q$5="YL",1,0)+IF($Q$6="YL",1,0)+IF($Q$7="YL",1,0)+IF($Q$8="YL",1,0)+IF($Q$9="YL",1,0)+IF($Q$10="YL",1,0)+IF($Q$11="YL",1,0)+IF($Q$12="YL",1,0)+IF($Q$13="YL",1,0)+IF($Q$14="YL",1,0)+IF($Q$15="YL",1,0)+IF($Q$16="YL",1,0)+IF($Q$17="YL",1,0)+IF($Q$18="YL",1,0)+IF($Q$19="YL",1,0)+IF($M$24="YL",1,0)+IF($M$25="YL",1,0)+IF($M$26="YL",1,0)</f>
        <v>0</v>
      </c>
      <c r="G33" s="56">
        <f>IF($Q$5="AS",1,0)+IF($Q$6="AS",1,0)+IF($Q$7="AS",1,0)+IF($Q$8="AS",1,0)+IF($Q$9="AS",1,0)+IF($Q$10="AS",1,0)+IF($Q$11="AS",1,0)+IF($Q$12="AS",1,0)+IF($Q$13="AS",1,0)+IF($Q$14="AS",1,0)+IF($Q$15="AS",1,0)+IF($Q$16="AS",1,0)+IF($Q$17="AS",1,0)+IF($Q$18="AS",1,0)+IF($Q$19="AS",1,0)+IF($M$24="AS",1,0)+IF($M$25="AS",1,0)+IF($M$26="AS",1,0)</f>
        <v>0</v>
      </c>
      <c r="H33" s="56">
        <f>IF($Q$5="AM",1,0)+IF($Q$6="AM",1,0)+IF($Q$7="AM",1,0)+IF($Q$8="AM",1,0)+IF($Q$9="AM",1,0)+IF($Q$10="AM",1,0)+IF($Q$11="AM",1,0)+IF($Q$12="AM",1,0)+IF($Q$13="AM",1,0)+IF($Q$14="AM",1,0)+IF($Q$15="AM",1,0)+IF($Q$16="AM",1,0)+IF($Q$17="AM",1,0)+IF($Q$18="AM",1,0)+IF($Q$19="AM",1,0)+IF($M$24="AM",1,0)+IF($M$25="AM",1,0)+IF($M$26="AM",1,0)</f>
        <v>0</v>
      </c>
      <c r="I33" s="56">
        <f>IF($Q$5="AL",1,0)+IF($Q$6="AL",1,0)+IF($Q$7="AL",1,0)+IF($Q$8="AL",1,0)+IF($Q$9="AL",1,0)+IF($Q$10="AL",1,0)+IF($Q$11="AL",1,0)+IF($Q$12="AL",1,0)+IF($Q$13="AL",1,0)+IF($Q$14="AL",1,0)+IF($Q$15="AL",1,0)+IF($Q$16="AL",1,0)+IF($Q$17="AL",1,0)+IF($Q$18="AL",1,0)+IF($Q$19="AL",1,0)+IF($M$24="AL",1,0)+IF($M$25="AL",1,0)+IF($M$26="AL",1,0)</f>
        <v>0</v>
      </c>
      <c r="J33" s="56">
        <f>IF($Q$5="AXL",1,0)+IF($Q$6="AXL",1,0)+IF($Q$7="AXL",1,0)+IF($Q$8="AXL",1,0)+IF($Q$9="AXL",1,0)+IF($Q$10="AXL",1,0)+IF($Q$11="AXL",1,0)+IF($Q$12="AXL",1,0)+IF($Q$13="AXL",1,0)+IF($Q$14="AXL",1,0)+IF($Q$15="AXL",1,0)+IF($Q$16="AXL",1,0)+IF($Q$17="AXL",1,0)+IF($Q$18="AXL",1,0)+IF($Q$19="AXL",1,0)+IF($M$24="AXL",1,0)+IF($M$25="AXL",1,0)+IF($M$26="AXL",1,0)</f>
        <v>0</v>
      </c>
      <c r="K33" s="56">
        <f>IF($Q$5="A2XL",1,0)+IF($Q$6="A2XL",1,0)+IF($Q$7="A2XL",1,0)+IF($Q$8="A2XL",1,0)+IF($Q$9="A2XL",1,0)+IF($Q$10="A2XL",1,0)+IF($Q$11="A2XL",1,0)+IF($Q$12="A2XL",1,0)+IF($Q$13="A2XL",1,0)+IF($Q$14="A2XL",1,0)+IF($Q$15="A2XL",1,0)+IF($Q$16="A2XL",1,0)+IF($Q$17="A2XL",1,0)+IF($Q$18="A2XL",1,0)+IF($Q$19="A2XL",1,0)+IF($M$24="A2XL",1,0)+IF($M$25="A2XL",1,0)+IF($M$26="A2XL",1,0)</f>
        <v>0</v>
      </c>
      <c r="L33" s="56">
        <f>IF($Q$5="A3XL",1,0)+IF($Q$6="A3XL",1,0)+IF($Q$7="A3XL",1,0)+IF($Q$8="A3XL",1,0)+IF($Q$9="A3XL",1,0)+IF($Q$10="A3XL",1,0)+IF($Q$11="A3XL",1,0)+IF($Q$12="A3XL",1,0)+IF($Q$13="A3XL",1,0)+IF($Q$14="A3XL",1,0)+IF($Q$15="A3XL",1,0)+IF($Q$16="A3XL",1,0)+IF($Q$17="A3XL",1,0)+IF($Q$18="A3XL",1,0)+IF($Q$19="A3XL",1,0)+IF($M$24="A3XL",1,0)+IF($M$25="A3XL",1,0)+IF($M$26="A3XL",1,0)</f>
        <v>0</v>
      </c>
      <c r="M33" s="58">
        <f>SUM(D33:L33)</f>
        <v>0</v>
      </c>
      <c r="N33" s="58"/>
      <c r="O33" s="56"/>
      <c r="P33" s="58"/>
      <c r="Q33" s="56"/>
      <c r="R33" s="56"/>
      <c r="S33" s="56"/>
      <c r="T33" s="56"/>
      <c r="U33" s="56"/>
      <c r="V33" s="56"/>
      <c r="W33" s="56"/>
      <c r="X33" s="56"/>
    </row>
    <row r="34" spans="2:24" ht="13.8" thickTop="1"/>
    <row r="100" spans="20:20">
      <c r="T100" s="23" t="s">
        <v>80</v>
      </c>
    </row>
    <row r="101" spans="20:20">
      <c r="T101" s="23" t="s">
        <v>81</v>
      </c>
    </row>
    <row r="102" spans="20:20">
      <c r="T102" s="23" t="s">
        <v>82</v>
      </c>
    </row>
    <row r="103" spans="20:20">
      <c r="T103" s="23" t="s">
        <v>83</v>
      </c>
    </row>
    <row r="104" spans="20:20">
      <c r="T104" s="23" t="s">
        <v>84</v>
      </c>
    </row>
    <row r="105" spans="20:20">
      <c r="T105" s="23" t="s">
        <v>85</v>
      </c>
    </row>
    <row r="106" spans="20:20">
      <c r="T106" s="23" t="s">
        <v>86</v>
      </c>
    </row>
  </sheetData>
  <mergeCells count="4">
    <mergeCell ref="A1:B1"/>
    <mergeCell ref="C1:H1"/>
    <mergeCell ref="A24:B24"/>
    <mergeCell ref="C2:Q2"/>
  </mergeCells>
  <printOptions gridLines="1"/>
  <pageMargins left="0" right="0" top="0.75" bottom="0.5" header="0.3" footer="0.3"/>
  <pageSetup scale="85" orientation="landscape" r:id="rId1"/>
  <headerFooter>
    <oddHeader>&amp;C&amp;"Arial,Bold"2018 Youth Camp Registration Changes
Lake Tomahawk Christian Retreat Center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1"/>
  <sheetViews>
    <sheetView workbookViewId="0"/>
  </sheetViews>
  <sheetFormatPr defaultRowHeight="13.2"/>
  <cols>
    <col min="1" max="1" width="129.21875" style="116" customWidth="1"/>
    <col min="2" max="16384" width="8.88671875" style="5"/>
  </cols>
  <sheetData>
    <row r="1" spans="1:1" ht="16.8">
      <c r="A1" s="112" t="s">
        <v>101</v>
      </c>
    </row>
    <row r="2" spans="1:1" ht="16.8">
      <c r="A2" s="112"/>
    </row>
    <row r="3" spans="1:1" ht="81.599999999999994" customHeight="1">
      <c r="A3" s="112" t="s">
        <v>102</v>
      </c>
    </row>
    <row r="4" spans="1:1" ht="16.8">
      <c r="A4" s="112"/>
    </row>
    <row r="5" spans="1:1" ht="40.200000000000003" customHeight="1">
      <c r="A5" s="112" t="s">
        <v>103</v>
      </c>
    </row>
    <row r="6" spans="1:1" ht="16.8">
      <c r="A6" s="112"/>
    </row>
    <row r="7" spans="1:1" ht="63" customHeight="1">
      <c r="A7" s="113" t="s">
        <v>104</v>
      </c>
    </row>
    <row r="8" spans="1:1" ht="16.8">
      <c r="A8" s="112"/>
    </row>
    <row r="9" spans="1:1" ht="77.400000000000006" customHeight="1">
      <c r="A9" s="113" t="s">
        <v>105</v>
      </c>
    </row>
    <row r="10" spans="1:1" ht="16.8">
      <c r="A10" s="113"/>
    </row>
    <row r="11" spans="1:1" ht="96" customHeight="1">
      <c r="A11" s="113" t="s">
        <v>106</v>
      </c>
    </row>
    <row r="12" spans="1:1" ht="16.8">
      <c r="A12" s="113"/>
    </row>
    <row r="13" spans="1:1" ht="76.8" customHeight="1">
      <c r="A13" s="113" t="s">
        <v>107</v>
      </c>
    </row>
    <row r="14" spans="1:1" ht="16.8">
      <c r="A14" s="113"/>
    </row>
    <row r="15" spans="1:1" ht="56.4" customHeight="1">
      <c r="A15" s="113" t="s">
        <v>108</v>
      </c>
    </row>
    <row r="16" spans="1:1" ht="16.8">
      <c r="A16" s="113"/>
    </row>
    <row r="17" spans="1:1" ht="87.6" customHeight="1">
      <c r="A17" s="113" t="s">
        <v>109</v>
      </c>
    </row>
    <row r="18" spans="1:1" ht="16.8">
      <c r="A18" s="112"/>
    </row>
    <row r="19" spans="1:1" ht="93.6" customHeight="1">
      <c r="A19" s="113" t="s">
        <v>110</v>
      </c>
    </row>
    <row r="20" spans="1:1" ht="16.8">
      <c r="A20" s="112"/>
    </row>
    <row r="21" spans="1:1" ht="114" customHeight="1">
      <c r="A21" s="113" t="s">
        <v>111</v>
      </c>
    </row>
    <row r="22" spans="1:1" ht="16.8">
      <c r="A22" s="112"/>
    </row>
    <row r="23" spans="1:1" ht="64.2" customHeight="1">
      <c r="A23" s="112" t="s">
        <v>112</v>
      </c>
    </row>
    <row r="24" spans="1:1" ht="16.8">
      <c r="A24" s="112"/>
    </row>
    <row r="25" spans="1:1" ht="16.8">
      <c r="A25" s="112" t="s">
        <v>113</v>
      </c>
    </row>
    <row r="26" spans="1:1" ht="16.8">
      <c r="A26" s="112"/>
    </row>
    <row r="27" spans="1:1" ht="22.8">
      <c r="A27" s="114" t="s">
        <v>114</v>
      </c>
    </row>
    <row r="28" spans="1:1" ht="16.8">
      <c r="A28" s="112" t="s">
        <v>115</v>
      </c>
    </row>
    <row r="29" spans="1:1" ht="16.8">
      <c r="A29" s="112" t="s">
        <v>116</v>
      </c>
    </row>
    <row r="30" spans="1:1" ht="17.399999999999999">
      <c r="A30" s="115" t="s">
        <v>117</v>
      </c>
    </row>
    <row r="31" spans="1:1" ht="16.8">
      <c r="A31" s="112" t="s">
        <v>118</v>
      </c>
    </row>
  </sheetData>
  <hyperlinks>
    <hyperlink ref="A30" r:id="rId1" display="http://www.laketomahawk.org/"/>
  </hyperlinks>
  <pageMargins left="0.25" right="0.25" top="0.75" bottom="0.75" header="0.3" footer="0.3"/>
  <pageSetup scale="97" fitToHeight="0" orientation="portrait" r:id="rId2"/>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4"/>
  <sheetViews>
    <sheetView workbookViewId="0"/>
  </sheetViews>
  <sheetFormatPr defaultColWidth="103.21875" defaultRowHeight="15"/>
  <cols>
    <col min="1" max="1" width="117.5546875" style="118" customWidth="1"/>
    <col min="2" max="16384" width="103.21875" style="118"/>
  </cols>
  <sheetData>
    <row r="1" spans="1:1" ht="15.6">
      <c r="A1" s="117" t="s">
        <v>119</v>
      </c>
    </row>
    <row r="2" spans="1:1" ht="15.6">
      <c r="A2" s="117" t="s">
        <v>135</v>
      </c>
    </row>
    <row r="3" spans="1:1" ht="8.4" customHeight="1">
      <c r="A3" s="119"/>
    </row>
    <row r="4" spans="1:1" ht="55.8" customHeight="1">
      <c r="A4" s="120" t="s">
        <v>120</v>
      </c>
    </row>
    <row r="5" spans="1:1" ht="8.4" customHeight="1">
      <c r="A5" s="120"/>
    </row>
    <row r="6" spans="1:1" ht="39.6" customHeight="1">
      <c r="A6" s="120" t="s">
        <v>121</v>
      </c>
    </row>
    <row r="7" spans="1:1">
      <c r="A7" s="120"/>
    </row>
    <row r="8" spans="1:1" ht="15.6">
      <c r="A8" s="120" t="s">
        <v>122</v>
      </c>
    </row>
    <row r="9" spans="1:1" ht="8.4" customHeight="1">
      <c r="A9" s="120"/>
    </row>
    <row r="10" spans="1:1" ht="55.8" customHeight="1">
      <c r="A10" s="120" t="s">
        <v>123</v>
      </c>
    </row>
    <row r="11" spans="1:1" ht="7.8" customHeight="1">
      <c r="A11" s="120"/>
    </row>
    <row r="12" spans="1:1" ht="60" customHeight="1">
      <c r="A12" s="120" t="s">
        <v>124</v>
      </c>
    </row>
    <row r="13" spans="1:1">
      <c r="A13" s="120"/>
    </row>
    <row r="14" spans="1:1" ht="75" customHeight="1">
      <c r="A14" s="120" t="s">
        <v>125</v>
      </c>
    </row>
    <row r="15" spans="1:1" ht="8.4" customHeight="1">
      <c r="A15" s="120"/>
    </row>
    <row r="16" spans="1:1" ht="60.6" customHeight="1">
      <c r="A16" s="120" t="s">
        <v>126</v>
      </c>
    </row>
    <row r="17" spans="1:1" ht="8.4" customHeight="1">
      <c r="A17" s="120"/>
    </row>
    <row r="18" spans="1:1" ht="59.4" customHeight="1">
      <c r="A18" s="120" t="s">
        <v>127</v>
      </c>
    </row>
    <row r="19" spans="1:1" ht="8.4" customHeight="1">
      <c r="A19" s="120"/>
    </row>
    <row r="20" spans="1:1" ht="90.6" customHeight="1">
      <c r="A20" s="120" t="s">
        <v>128</v>
      </c>
    </row>
    <row r="21" spans="1:1" ht="8.4" customHeight="1">
      <c r="A21" s="120"/>
    </row>
    <row r="22" spans="1:1" ht="24" customHeight="1">
      <c r="A22" s="120" t="s">
        <v>129</v>
      </c>
    </row>
    <row r="23" spans="1:1" ht="8.4" customHeight="1">
      <c r="A23" s="120"/>
    </row>
    <row r="24" spans="1:1" ht="40.200000000000003" customHeight="1">
      <c r="A24" s="120" t="s">
        <v>130</v>
      </c>
    </row>
    <row r="25" spans="1:1" ht="8.4" customHeight="1">
      <c r="A25" s="120"/>
    </row>
    <row r="26" spans="1:1" ht="48" customHeight="1">
      <c r="A26" s="120" t="s">
        <v>131</v>
      </c>
    </row>
    <row r="27" spans="1:1">
      <c r="A27" s="120"/>
    </row>
    <row r="28" spans="1:1" ht="15.6">
      <c r="A28" s="121" t="s">
        <v>114</v>
      </c>
    </row>
    <row r="29" spans="1:1">
      <c r="A29" s="120" t="s">
        <v>132</v>
      </c>
    </row>
    <row r="30" spans="1:1">
      <c r="A30" s="122" t="s">
        <v>133</v>
      </c>
    </row>
    <row r="31" spans="1:1">
      <c r="A31" s="120" t="s">
        <v>134</v>
      </c>
    </row>
    <row r="32" spans="1:1">
      <c r="A32" s="120"/>
    </row>
    <row r="33" spans="1:1">
      <c r="A33" s="120"/>
    </row>
    <row r="34" spans="1:1">
      <c r="A34" s="120"/>
    </row>
  </sheetData>
  <hyperlinks>
    <hyperlink ref="A30" r:id="rId1"/>
  </hyperlinks>
  <pageMargins left="0.25" right="0.25" top="0.75" bottom="0.75" header="0.3" footer="0.3"/>
  <pageSetup scale="8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Church Info, Deposits Balances</vt:lpstr>
      <vt:lpstr>Female Campers</vt:lpstr>
      <vt:lpstr>Male Campers</vt:lpstr>
      <vt:lpstr>Reg Changes</vt:lpstr>
      <vt:lpstr>Binder Requirements</vt:lpstr>
      <vt:lpstr>Camp Check List</vt:lpstr>
      <vt:lpstr>'Church Info, Deposits Balances'!Print_Area</vt:lpstr>
      <vt:lpstr>'Female Campers'!Print_Area</vt:lpstr>
      <vt:lpstr>'Male Campers'!Print_Area</vt:lpstr>
      <vt:lpstr>'Reg Changes'!Print_Area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Jones</dc:creator>
  <cp:lastModifiedBy>Suzi Ronning</cp:lastModifiedBy>
  <cp:lastPrinted>2018-03-29T17:28:05Z</cp:lastPrinted>
  <dcterms:created xsi:type="dcterms:W3CDTF">2010-03-05T22:03:33Z</dcterms:created>
  <dcterms:modified xsi:type="dcterms:W3CDTF">2018-03-29T17:29:05Z</dcterms:modified>
</cp:coreProperties>
</file>